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4573d4fdb70aa91/"/>
    </mc:Choice>
  </mc:AlternateContent>
  <xr:revisionPtr revIDLastSave="1860" documentId="11_E551D1973D0928A35A6BC656D96DD1EFBF5B9A7D" xr6:coauthVersionLast="47" xr6:coauthVersionMax="47" xr10:uidLastSave="{7D8383CE-A9E2-4D08-A11D-462C3DFA3474}"/>
  <bookViews>
    <workbookView xWindow="-110" yWindow="-110" windowWidth="19420" windowHeight="10420" xr2:uid="{00000000-000D-0000-FFFF-FFFF00000000}"/>
  </bookViews>
  <sheets>
    <sheet name="jukola_juoksijoittain" sheetId="5" r:id="rId1"/>
    <sheet name="jukola_joukkueittain" sheetId="6" r:id="rId2"/>
    <sheet name="jukola_osuuksittain" sheetId="1" r:id="rId3"/>
    <sheet name="suodatus" sheetId="4" r:id="rId4"/>
  </sheets>
  <definedNames>
    <definedName name="_xlnm._FilterDatabase" localSheetId="2" hidden="1">jukola_osuuksittain!$A$1:$T$465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9" i="5" l="1"/>
  <c r="W49" i="5"/>
  <c r="V49" i="5"/>
  <c r="U49" i="5"/>
  <c r="T49" i="5"/>
  <c r="S49" i="5"/>
  <c r="R49" i="5"/>
  <c r="Q49" i="5"/>
  <c r="P49" i="5"/>
  <c r="P42" i="5"/>
  <c r="Q42" i="5"/>
  <c r="R42" i="5"/>
  <c r="S42" i="5"/>
  <c r="T42" i="5"/>
  <c r="U42" i="5"/>
  <c r="V42" i="5"/>
  <c r="W42" i="5"/>
  <c r="X42" i="5"/>
  <c r="X30" i="5"/>
  <c r="W30" i="5"/>
  <c r="V30" i="5"/>
  <c r="U30" i="5"/>
  <c r="T30" i="5"/>
  <c r="S30" i="5"/>
  <c r="R29" i="5"/>
  <c r="R30" i="5"/>
  <c r="Q30" i="5"/>
  <c r="P30" i="5"/>
  <c r="N30" i="5"/>
  <c r="M30" i="5"/>
  <c r="L30" i="5"/>
  <c r="K30" i="5"/>
  <c r="J30" i="5"/>
  <c r="I30" i="5"/>
  <c r="H30" i="5"/>
  <c r="N49" i="5"/>
  <c r="M49" i="5"/>
  <c r="L49" i="5"/>
  <c r="K49" i="5"/>
  <c r="J49" i="5"/>
  <c r="I49" i="5"/>
  <c r="H49" i="5"/>
  <c r="F49" i="5"/>
  <c r="F30" i="5"/>
  <c r="E49" i="5"/>
  <c r="E30" i="5"/>
  <c r="D49" i="5"/>
  <c r="D30" i="5"/>
  <c r="C49" i="5"/>
  <c r="C30" i="5"/>
  <c r="C29" i="5"/>
  <c r="B30" i="5"/>
  <c r="B49" i="5"/>
  <c r="O480" i="1"/>
  <c r="P480" i="1" s="1"/>
  <c r="O479" i="1"/>
  <c r="P479" i="1" s="1"/>
  <c r="O478" i="1"/>
  <c r="P478" i="1" s="1"/>
  <c r="O477" i="1"/>
  <c r="P477" i="1"/>
  <c r="O476" i="1"/>
  <c r="P476" i="1"/>
  <c r="O475" i="1"/>
  <c r="P475" i="1"/>
  <c r="O474" i="1"/>
  <c r="P474" i="1" s="1"/>
  <c r="M480" i="1"/>
  <c r="H480" i="1"/>
  <c r="M479" i="1"/>
  <c r="H479" i="1"/>
  <c r="M478" i="1"/>
  <c r="H478" i="1"/>
  <c r="M477" i="1"/>
  <c r="H477" i="1"/>
  <c r="M476" i="1"/>
  <c r="H476" i="1"/>
  <c r="M475" i="1"/>
  <c r="H475" i="1"/>
  <c r="H474" i="1"/>
  <c r="H481" i="1"/>
  <c r="P481" i="1"/>
  <c r="O481" i="1"/>
  <c r="P473" i="1"/>
  <c r="O466" i="1"/>
  <c r="P466" i="1" s="1"/>
  <c r="O467" i="1"/>
  <c r="P467" i="1" s="1"/>
  <c r="O468" i="1"/>
  <c r="P468" i="1" s="1"/>
  <c r="O469" i="1"/>
  <c r="P469" i="1" s="1"/>
  <c r="O470" i="1"/>
  <c r="P470" i="1" s="1"/>
  <c r="O471" i="1"/>
  <c r="P471" i="1" s="1"/>
  <c r="O472" i="1"/>
  <c r="P472" i="1" s="1"/>
  <c r="O473" i="1"/>
  <c r="M467" i="1"/>
  <c r="M468" i="1"/>
  <c r="M469" i="1"/>
  <c r="M470" i="1"/>
  <c r="M471" i="1"/>
  <c r="M472" i="1"/>
  <c r="H473" i="1"/>
  <c r="H472" i="1"/>
  <c r="H471" i="1"/>
  <c r="H470" i="1"/>
  <c r="H469" i="1"/>
  <c r="H468" i="1"/>
  <c r="H467" i="1"/>
  <c r="H466" i="1"/>
  <c r="X66" i="5"/>
  <c r="W66" i="5"/>
  <c r="V66" i="5"/>
  <c r="U66" i="5"/>
  <c r="T66" i="5"/>
  <c r="S66" i="5"/>
  <c r="R66" i="5"/>
  <c r="Q66" i="5"/>
  <c r="P66" i="5"/>
  <c r="P65" i="5"/>
  <c r="Q65" i="5"/>
  <c r="R65" i="5"/>
  <c r="S65" i="5"/>
  <c r="T65" i="5"/>
  <c r="U65" i="5"/>
  <c r="V65" i="5"/>
  <c r="W65" i="5"/>
  <c r="X65" i="5"/>
  <c r="N66" i="5"/>
  <c r="M66" i="5"/>
  <c r="L66" i="5"/>
  <c r="K66" i="5"/>
  <c r="J66" i="5"/>
  <c r="I66" i="5"/>
  <c r="H66" i="5"/>
  <c r="F66" i="5"/>
  <c r="E66" i="5"/>
  <c r="D66" i="5"/>
  <c r="C66" i="5"/>
  <c r="B66" i="5"/>
  <c r="N40" i="5"/>
  <c r="M40" i="5"/>
  <c r="L40" i="5"/>
  <c r="K40" i="5"/>
  <c r="J40" i="5"/>
  <c r="I40" i="5"/>
  <c r="H40" i="5"/>
  <c r="F40" i="5"/>
  <c r="E40" i="5"/>
  <c r="D40" i="5"/>
  <c r="X40" i="5"/>
  <c r="W40" i="5"/>
  <c r="V40" i="5"/>
  <c r="U40" i="5"/>
  <c r="T40" i="5"/>
  <c r="S40" i="5"/>
  <c r="R40" i="5"/>
  <c r="Q40" i="5"/>
  <c r="P40" i="5"/>
  <c r="C40" i="5"/>
  <c r="B40" i="5"/>
  <c r="X34" i="5"/>
  <c r="W34" i="5"/>
  <c r="V34" i="5"/>
  <c r="U34" i="5"/>
  <c r="T34" i="5"/>
  <c r="S34" i="5"/>
  <c r="R34" i="5"/>
  <c r="Q34" i="5"/>
  <c r="P34" i="5"/>
  <c r="N34" i="5"/>
  <c r="M34" i="5"/>
  <c r="L34" i="5"/>
  <c r="K34" i="5"/>
  <c r="J34" i="5"/>
  <c r="I34" i="5"/>
  <c r="H34" i="5"/>
  <c r="F34" i="5"/>
  <c r="E34" i="5"/>
  <c r="D34" i="5"/>
  <c r="C34" i="5"/>
  <c r="B34" i="5"/>
  <c r="N31" i="5"/>
  <c r="M31" i="5"/>
  <c r="L31" i="5"/>
  <c r="K31" i="5"/>
  <c r="J31" i="5"/>
  <c r="I31" i="5"/>
  <c r="H31" i="5"/>
  <c r="X31" i="5"/>
  <c r="W31" i="5"/>
  <c r="V31" i="5"/>
  <c r="U31" i="5"/>
  <c r="T31" i="5"/>
  <c r="S31" i="5"/>
  <c r="R31" i="5"/>
  <c r="Q31" i="5"/>
  <c r="P31" i="5"/>
  <c r="F31" i="5"/>
  <c r="E31" i="5"/>
  <c r="D31" i="5"/>
  <c r="C31" i="5"/>
  <c r="B31" i="5"/>
  <c r="O459" i="1"/>
  <c r="P459" i="1" s="1"/>
  <c r="O460" i="1"/>
  <c r="P460" i="1" s="1"/>
  <c r="O461" i="1"/>
  <c r="P461" i="1" s="1"/>
  <c r="O462" i="1"/>
  <c r="P462" i="1" s="1"/>
  <c r="O463" i="1"/>
  <c r="P463" i="1" s="1"/>
  <c r="O464" i="1"/>
  <c r="P464" i="1" s="1"/>
  <c r="O458" i="1"/>
  <c r="P458" i="1" s="1"/>
  <c r="O456" i="1"/>
  <c r="P456" i="1" s="1"/>
  <c r="O455" i="1"/>
  <c r="P455" i="1" s="1"/>
  <c r="O454" i="1"/>
  <c r="P454" i="1"/>
  <c r="O453" i="1"/>
  <c r="P453" i="1" s="1"/>
  <c r="O452" i="1"/>
  <c r="P452" i="1" s="1"/>
  <c r="O451" i="1"/>
  <c r="P451" i="1" s="1"/>
  <c r="O450" i="1"/>
  <c r="P450" i="1" s="1"/>
  <c r="M460" i="1"/>
  <c r="M461" i="1"/>
  <c r="M462" i="1"/>
  <c r="M463" i="1"/>
  <c r="M464" i="1"/>
  <c r="M459" i="1"/>
  <c r="H458" i="1"/>
  <c r="H459" i="1"/>
  <c r="H460" i="1"/>
  <c r="H461" i="1"/>
  <c r="H462" i="1"/>
  <c r="H463" i="1"/>
  <c r="H464" i="1"/>
  <c r="O443" i="1"/>
  <c r="M452" i="1"/>
  <c r="M453" i="1"/>
  <c r="M454" i="1"/>
  <c r="M455" i="1"/>
  <c r="M456" i="1"/>
  <c r="M451" i="1"/>
  <c r="H456" i="1"/>
  <c r="H455" i="1"/>
  <c r="H454" i="1"/>
  <c r="H453" i="1"/>
  <c r="H452" i="1"/>
  <c r="H451" i="1"/>
  <c r="H450" i="1"/>
  <c r="O465" i="1"/>
  <c r="P465" i="1" s="1"/>
  <c r="H465" i="1"/>
  <c r="O457" i="1"/>
  <c r="P457" i="1" s="1"/>
  <c r="H457" i="1"/>
  <c r="N75" i="5"/>
  <c r="M75" i="5"/>
  <c r="L75" i="5"/>
  <c r="K75" i="5"/>
  <c r="J75" i="5"/>
  <c r="I75" i="5"/>
  <c r="H75" i="5"/>
  <c r="F75" i="5"/>
  <c r="E75" i="5"/>
  <c r="D75" i="5"/>
  <c r="C75" i="5"/>
  <c r="B75" i="5"/>
  <c r="N65" i="5"/>
  <c r="M65" i="5"/>
  <c r="L65" i="5"/>
  <c r="K65" i="5"/>
  <c r="J65" i="5"/>
  <c r="I65" i="5"/>
  <c r="H65" i="5"/>
  <c r="F65" i="5"/>
  <c r="E65" i="5"/>
  <c r="D65" i="5"/>
  <c r="C65" i="5"/>
  <c r="B65" i="5"/>
  <c r="V41" i="5"/>
  <c r="U41" i="5"/>
  <c r="T41" i="5"/>
  <c r="Q41" i="5"/>
  <c r="P41" i="5"/>
  <c r="N42" i="5"/>
  <c r="N41" i="5"/>
  <c r="M42" i="5"/>
  <c r="M41" i="5"/>
  <c r="L42" i="5"/>
  <c r="L41" i="5"/>
  <c r="K42" i="5"/>
  <c r="K41" i="5"/>
  <c r="J42" i="5"/>
  <c r="J41" i="5"/>
  <c r="I42" i="5"/>
  <c r="I41" i="5"/>
  <c r="H42" i="5"/>
  <c r="H41" i="5"/>
  <c r="F42" i="5"/>
  <c r="F41" i="5"/>
  <c r="E42" i="5"/>
  <c r="E41" i="5"/>
  <c r="D42" i="5"/>
  <c r="D41" i="5"/>
  <c r="C42" i="5"/>
  <c r="C41" i="5"/>
  <c r="B42" i="5"/>
  <c r="B41" i="5"/>
  <c r="O442" i="1"/>
  <c r="P442" i="1" s="1"/>
  <c r="P443" i="1"/>
  <c r="O444" i="1"/>
  <c r="P444" i="1" s="1"/>
  <c r="O445" i="1"/>
  <c r="P445" i="1" s="1"/>
  <c r="O446" i="1"/>
  <c r="P446" i="1" s="1"/>
  <c r="O447" i="1"/>
  <c r="P447" i="1" s="1"/>
  <c r="O448" i="1"/>
  <c r="P448" i="1" s="1"/>
  <c r="O449" i="1"/>
  <c r="P449" i="1" s="1"/>
  <c r="M443" i="1"/>
  <c r="M444" i="1"/>
  <c r="M445" i="1"/>
  <c r="M446" i="1"/>
  <c r="M447" i="1"/>
  <c r="M448" i="1"/>
  <c r="H442" i="1"/>
  <c r="H443" i="1"/>
  <c r="H444" i="1"/>
  <c r="H445" i="1"/>
  <c r="H446" i="1"/>
  <c r="H447" i="1"/>
  <c r="H448" i="1"/>
  <c r="H449" i="1"/>
  <c r="O426" i="1"/>
  <c r="W41" i="5" s="1"/>
  <c r="O434" i="1"/>
  <c r="P434" i="1" s="1"/>
  <c r="O435" i="1"/>
  <c r="P435" i="1" s="1"/>
  <c r="O436" i="1"/>
  <c r="P436" i="1" s="1"/>
  <c r="M435" i="1"/>
  <c r="M436" i="1"/>
  <c r="H434" i="1"/>
  <c r="H435" i="1"/>
  <c r="H436" i="1"/>
  <c r="O427" i="1"/>
  <c r="P427" i="1" s="1"/>
  <c r="O428" i="1"/>
  <c r="P428" i="1" s="1"/>
  <c r="O429" i="1"/>
  <c r="P429" i="1" s="1"/>
  <c r="O430" i="1"/>
  <c r="P430" i="1" s="1"/>
  <c r="M427" i="1"/>
  <c r="M428" i="1"/>
  <c r="M429" i="1"/>
  <c r="M430" i="1"/>
  <c r="H426" i="1"/>
  <c r="S41" i="5" s="1"/>
  <c r="H427" i="1"/>
  <c r="H428" i="1"/>
  <c r="H429" i="1"/>
  <c r="H430" i="1"/>
  <c r="F11" i="5"/>
  <c r="E11" i="5"/>
  <c r="D11" i="5"/>
  <c r="V11" i="5"/>
  <c r="U11" i="5"/>
  <c r="T11" i="5"/>
  <c r="Q11" i="5"/>
  <c r="P11" i="5"/>
  <c r="N11" i="5"/>
  <c r="M11" i="5"/>
  <c r="L11" i="5"/>
  <c r="K11" i="5"/>
  <c r="J11" i="5"/>
  <c r="I11" i="5"/>
  <c r="H11" i="5"/>
  <c r="F43" i="5"/>
  <c r="F38" i="5"/>
  <c r="E43" i="5"/>
  <c r="E38" i="5"/>
  <c r="D43" i="5"/>
  <c r="D38" i="5"/>
  <c r="T43" i="5"/>
  <c r="Q43" i="5"/>
  <c r="P43" i="5"/>
  <c r="T38" i="5"/>
  <c r="Q38" i="5"/>
  <c r="P38" i="5"/>
  <c r="N43" i="5"/>
  <c r="N38" i="5"/>
  <c r="M43" i="5"/>
  <c r="M38" i="5"/>
  <c r="L43" i="5"/>
  <c r="L38" i="5"/>
  <c r="K43" i="5"/>
  <c r="K38" i="5"/>
  <c r="J43" i="5"/>
  <c r="J38" i="5"/>
  <c r="I43" i="5"/>
  <c r="I38" i="5"/>
  <c r="H43" i="5"/>
  <c r="H38" i="5"/>
  <c r="F58" i="5"/>
  <c r="E58" i="5"/>
  <c r="D58" i="5"/>
  <c r="T58" i="5"/>
  <c r="Q58" i="5"/>
  <c r="P58" i="5"/>
  <c r="N58" i="5"/>
  <c r="M58" i="5"/>
  <c r="L58" i="5"/>
  <c r="K58" i="5"/>
  <c r="J58" i="5"/>
  <c r="I58" i="5"/>
  <c r="H58" i="5"/>
  <c r="C58" i="5"/>
  <c r="B58" i="5"/>
  <c r="C43" i="5"/>
  <c r="B43" i="5"/>
  <c r="C38" i="5"/>
  <c r="B38" i="5"/>
  <c r="C11" i="5"/>
  <c r="B11" i="5"/>
  <c r="N9" i="5"/>
  <c r="N8" i="5"/>
  <c r="M9" i="5"/>
  <c r="M8" i="5"/>
  <c r="L9" i="5"/>
  <c r="L8" i="5"/>
  <c r="K9" i="5"/>
  <c r="K8" i="5"/>
  <c r="J9" i="5"/>
  <c r="J8" i="5"/>
  <c r="I9" i="5"/>
  <c r="I8" i="5"/>
  <c r="H9" i="5"/>
  <c r="H8" i="5"/>
  <c r="V9" i="5"/>
  <c r="U9" i="5"/>
  <c r="T9" i="5"/>
  <c r="Q9" i="5"/>
  <c r="P9" i="5"/>
  <c r="F9" i="5"/>
  <c r="E9" i="5"/>
  <c r="D9" i="5"/>
  <c r="C9" i="5"/>
  <c r="B9" i="5"/>
  <c r="F8" i="5"/>
  <c r="E8" i="5"/>
  <c r="D8" i="5"/>
  <c r="V8" i="5"/>
  <c r="U8" i="5"/>
  <c r="T8" i="5"/>
  <c r="Q8" i="5"/>
  <c r="P8" i="5"/>
  <c r="P7" i="5"/>
  <c r="C8" i="5"/>
  <c r="B8" i="5"/>
  <c r="H416" i="1"/>
  <c r="O416" i="1"/>
  <c r="P416" i="1" s="1"/>
  <c r="H415" i="1"/>
  <c r="O415" i="1"/>
  <c r="P415" i="1" s="1"/>
  <c r="H414" i="1"/>
  <c r="O414" i="1"/>
  <c r="P414" i="1" s="1"/>
  <c r="H413" i="1"/>
  <c r="O413" i="1"/>
  <c r="P413" i="1" s="1"/>
  <c r="H412" i="1"/>
  <c r="O412" i="1"/>
  <c r="P412" i="1" s="1"/>
  <c r="H411" i="1"/>
  <c r="O411" i="1"/>
  <c r="P411" i="1" s="1"/>
  <c r="M412" i="1"/>
  <c r="M413" i="1"/>
  <c r="M414" i="1"/>
  <c r="M415" i="1"/>
  <c r="M416" i="1"/>
  <c r="M411" i="1"/>
  <c r="H410" i="1"/>
  <c r="O410" i="1"/>
  <c r="P410" i="1" s="1"/>
  <c r="H408" i="1"/>
  <c r="O408" i="1"/>
  <c r="P408" i="1" s="1"/>
  <c r="H407" i="1"/>
  <c r="R38" i="5" s="1"/>
  <c r="O407" i="1"/>
  <c r="P407" i="1" s="1"/>
  <c r="X38" i="5" s="1"/>
  <c r="H406" i="1"/>
  <c r="O406" i="1"/>
  <c r="P406" i="1" s="1"/>
  <c r="H405" i="1"/>
  <c r="O405" i="1"/>
  <c r="P405" i="1" s="1"/>
  <c r="H404" i="1"/>
  <c r="S43" i="5" s="1"/>
  <c r="O404" i="1"/>
  <c r="P404" i="1" s="1"/>
  <c r="X43" i="5" s="1"/>
  <c r="M404" i="1"/>
  <c r="U43" i="5" s="1"/>
  <c r="M405" i="1"/>
  <c r="M406" i="1"/>
  <c r="M407" i="1"/>
  <c r="V38" i="5" s="1"/>
  <c r="M408" i="1"/>
  <c r="M403" i="1"/>
  <c r="H403" i="1"/>
  <c r="O403" i="1"/>
  <c r="P403" i="1" s="1"/>
  <c r="H402" i="1"/>
  <c r="R8" i="5" s="1"/>
  <c r="O402" i="1"/>
  <c r="P402" i="1" s="1"/>
  <c r="X8" i="5" s="1"/>
  <c r="H400" i="1"/>
  <c r="O400" i="1"/>
  <c r="P400" i="1" s="1"/>
  <c r="H399" i="1"/>
  <c r="O399" i="1"/>
  <c r="P399" i="1" s="1"/>
  <c r="H398" i="1"/>
  <c r="O398" i="1"/>
  <c r="P398" i="1" s="1"/>
  <c r="H397" i="1"/>
  <c r="O397" i="1"/>
  <c r="P397" i="1" s="1"/>
  <c r="M396" i="1"/>
  <c r="M397" i="1"/>
  <c r="M398" i="1"/>
  <c r="M399" i="1"/>
  <c r="M400" i="1"/>
  <c r="H396" i="1"/>
  <c r="O396" i="1"/>
  <c r="P396" i="1" s="1"/>
  <c r="M395" i="1"/>
  <c r="H395" i="1"/>
  <c r="O395" i="1"/>
  <c r="P395" i="1" s="1"/>
  <c r="H394" i="1"/>
  <c r="O394" i="1"/>
  <c r="P394" i="1" s="1"/>
  <c r="H392" i="1"/>
  <c r="O392" i="1"/>
  <c r="P392" i="1" s="1"/>
  <c r="H391" i="1"/>
  <c r="O391" i="1"/>
  <c r="P391" i="1" s="1"/>
  <c r="H390" i="1"/>
  <c r="S58" i="5" s="1"/>
  <c r="O390" i="1"/>
  <c r="W58" i="5" s="1"/>
  <c r="H389" i="1"/>
  <c r="O389" i="1"/>
  <c r="P389" i="1" s="1"/>
  <c r="M388" i="1"/>
  <c r="M389" i="1"/>
  <c r="M390" i="1"/>
  <c r="V58" i="5" s="1"/>
  <c r="M391" i="1"/>
  <c r="M392" i="1"/>
  <c r="H388" i="1"/>
  <c r="O388" i="1"/>
  <c r="P388" i="1" s="1"/>
  <c r="M387" i="1"/>
  <c r="H387" i="1"/>
  <c r="O387" i="1"/>
  <c r="P387" i="1" s="1"/>
  <c r="H386" i="1"/>
  <c r="O386" i="1"/>
  <c r="P386" i="1" s="1"/>
  <c r="P426" i="1" l="1"/>
  <c r="X41" i="5" s="1"/>
  <c r="S8" i="5"/>
  <c r="R41" i="5"/>
  <c r="U58" i="5"/>
  <c r="S38" i="5"/>
  <c r="W38" i="5"/>
  <c r="R43" i="5"/>
  <c r="V43" i="5"/>
  <c r="R58" i="5"/>
  <c r="W43" i="5"/>
  <c r="P390" i="1"/>
  <c r="X58" i="5" s="1"/>
  <c r="U38" i="5"/>
  <c r="W8" i="5"/>
  <c r="O417" i="1"/>
  <c r="P417" i="1" s="1"/>
  <c r="H417" i="1"/>
  <c r="O409" i="1"/>
  <c r="P409" i="1" s="1"/>
  <c r="H409" i="1"/>
  <c r="O401" i="1"/>
  <c r="P401" i="1" s="1"/>
  <c r="H401" i="1"/>
  <c r="O393" i="1"/>
  <c r="P393" i="1" s="1"/>
  <c r="H393" i="1"/>
  <c r="O379" i="1"/>
  <c r="P379" i="1" s="1"/>
  <c r="O380" i="1"/>
  <c r="P380" i="1" s="1"/>
  <c r="O381" i="1"/>
  <c r="P381" i="1" s="1"/>
  <c r="O382" i="1"/>
  <c r="P382" i="1" s="1"/>
  <c r="O383" i="1"/>
  <c r="P383" i="1" s="1"/>
  <c r="O384" i="1"/>
  <c r="P384" i="1" s="1"/>
  <c r="O378" i="1"/>
  <c r="W9" i="5" s="1"/>
  <c r="O376" i="1"/>
  <c r="P376" i="1" s="1"/>
  <c r="O375" i="1"/>
  <c r="P375" i="1" s="1"/>
  <c r="O374" i="1"/>
  <c r="P374" i="1" s="1"/>
  <c r="O373" i="1"/>
  <c r="P373" i="1" s="1"/>
  <c r="O372" i="1"/>
  <c r="P372" i="1" s="1"/>
  <c r="O371" i="1"/>
  <c r="P371" i="1" s="1"/>
  <c r="O370" i="1"/>
  <c r="W11" i="5" s="1"/>
  <c r="M384" i="1"/>
  <c r="H384" i="1"/>
  <c r="M383" i="1"/>
  <c r="H383" i="1"/>
  <c r="M382" i="1"/>
  <c r="H382" i="1"/>
  <c r="M381" i="1"/>
  <c r="H381" i="1"/>
  <c r="M380" i="1"/>
  <c r="H380" i="1"/>
  <c r="M379" i="1"/>
  <c r="H379" i="1"/>
  <c r="H378" i="1"/>
  <c r="H376" i="1"/>
  <c r="H375" i="1"/>
  <c r="H374" i="1"/>
  <c r="H373" i="1"/>
  <c r="M372" i="1"/>
  <c r="M373" i="1"/>
  <c r="M374" i="1"/>
  <c r="M375" i="1"/>
  <c r="M376" i="1"/>
  <c r="H372" i="1"/>
  <c r="M371" i="1"/>
  <c r="M363" i="1"/>
  <c r="H371" i="1"/>
  <c r="H370" i="1"/>
  <c r="O385" i="1"/>
  <c r="P385" i="1" s="1"/>
  <c r="H385" i="1"/>
  <c r="O377" i="1"/>
  <c r="P377" i="1" s="1"/>
  <c r="H377" i="1"/>
  <c r="O369" i="1"/>
  <c r="P369" i="1" s="1"/>
  <c r="H369" i="1"/>
  <c r="P370" i="1" l="1"/>
  <c r="X11" i="5" s="1"/>
  <c r="R9" i="5"/>
  <c r="S9" i="5"/>
  <c r="S11" i="5"/>
  <c r="R11" i="5"/>
  <c r="P378" i="1"/>
  <c r="X9" i="5" s="1"/>
  <c r="O362" i="1"/>
  <c r="P362" i="1" s="1"/>
  <c r="O363" i="1"/>
  <c r="P363" i="1" s="1"/>
  <c r="O364" i="1"/>
  <c r="P364" i="1" s="1"/>
  <c r="O365" i="1"/>
  <c r="P365" i="1" s="1"/>
  <c r="O366" i="1"/>
  <c r="P366" i="1" s="1"/>
  <c r="O367" i="1"/>
  <c r="W17" i="5" s="1"/>
  <c r="O368" i="1"/>
  <c r="P368" i="1" s="1"/>
  <c r="O360" i="1"/>
  <c r="P360" i="1" s="1"/>
  <c r="O359" i="1"/>
  <c r="P359" i="1" s="1"/>
  <c r="O358" i="1"/>
  <c r="P358" i="1" s="1"/>
  <c r="O357" i="1"/>
  <c r="P357" i="1" s="1"/>
  <c r="O356" i="1"/>
  <c r="P356" i="1" s="1"/>
  <c r="O355" i="1"/>
  <c r="P355" i="1" s="1"/>
  <c r="O354" i="1"/>
  <c r="P354" i="1" s="1"/>
  <c r="M355" i="1"/>
  <c r="M356" i="1"/>
  <c r="M357" i="1"/>
  <c r="M358" i="1"/>
  <c r="M359" i="1"/>
  <c r="M360" i="1"/>
  <c r="M364" i="1"/>
  <c r="M365" i="1"/>
  <c r="M366" i="1"/>
  <c r="M367" i="1"/>
  <c r="V17" i="5" s="1"/>
  <c r="M368" i="1"/>
  <c r="H368" i="1"/>
  <c r="H367" i="1"/>
  <c r="S17" i="5" s="1"/>
  <c r="H366" i="1"/>
  <c r="H365" i="1"/>
  <c r="H364" i="1"/>
  <c r="H363" i="1"/>
  <c r="H362" i="1"/>
  <c r="H360" i="1"/>
  <c r="H359" i="1"/>
  <c r="H358" i="1"/>
  <c r="H357" i="1"/>
  <c r="H356" i="1"/>
  <c r="H355" i="1"/>
  <c r="H354" i="1"/>
  <c r="T17" i="5"/>
  <c r="Q17" i="5"/>
  <c r="P17" i="5"/>
  <c r="N17" i="5"/>
  <c r="M17" i="5"/>
  <c r="L17" i="5"/>
  <c r="K17" i="5"/>
  <c r="J17" i="5"/>
  <c r="I17" i="5"/>
  <c r="H17" i="5"/>
  <c r="F17" i="5"/>
  <c r="E17" i="5"/>
  <c r="D17" i="5"/>
  <c r="C17" i="5"/>
  <c r="B17" i="5"/>
  <c r="O361" i="1"/>
  <c r="P361" i="1" s="1"/>
  <c r="H361" i="1"/>
  <c r="R17" i="5" l="1"/>
  <c r="P367" i="1"/>
  <c r="X17" i="5" s="1"/>
  <c r="U17" i="5"/>
  <c r="O346" i="1"/>
  <c r="P346" i="1" s="1"/>
  <c r="O347" i="1"/>
  <c r="P347" i="1" s="1"/>
  <c r="O348" i="1"/>
  <c r="P348" i="1" s="1"/>
  <c r="O349" i="1"/>
  <c r="P349" i="1" s="1"/>
  <c r="O350" i="1"/>
  <c r="P350" i="1" s="1"/>
  <c r="O351" i="1"/>
  <c r="P351" i="1" s="1"/>
  <c r="O352" i="1"/>
  <c r="P352" i="1" s="1"/>
  <c r="O344" i="1"/>
  <c r="P344" i="1" s="1"/>
  <c r="O343" i="1"/>
  <c r="P343" i="1" s="1"/>
  <c r="O342" i="1"/>
  <c r="P342" i="1" s="1"/>
  <c r="O341" i="1"/>
  <c r="P341" i="1" s="1"/>
  <c r="O340" i="1"/>
  <c r="P340" i="1" s="1"/>
  <c r="O339" i="1"/>
  <c r="P339" i="1" s="1"/>
  <c r="O338" i="1"/>
  <c r="P338" i="1" s="1"/>
  <c r="M339" i="1" l="1"/>
  <c r="M340" i="1"/>
  <c r="M341" i="1"/>
  <c r="M342" i="1"/>
  <c r="M343" i="1"/>
  <c r="M344" i="1"/>
  <c r="M347" i="1"/>
  <c r="M348" i="1"/>
  <c r="M349" i="1"/>
  <c r="M350" i="1"/>
  <c r="M351" i="1"/>
  <c r="M352" i="1"/>
  <c r="H352" i="1"/>
  <c r="H351" i="1"/>
  <c r="H350" i="1"/>
  <c r="H349" i="1"/>
  <c r="H348" i="1"/>
  <c r="H347" i="1"/>
  <c r="H346" i="1"/>
  <c r="H344" i="1"/>
  <c r="H343" i="1"/>
  <c r="H342" i="1"/>
  <c r="H341" i="1"/>
  <c r="H340" i="1"/>
  <c r="H339" i="1"/>
  <c r="H338" i="1"/>
  <c r="O353" i="1"/>
  <c r="P353" i="1" s="1"/>
  <c r="H353" i="1"/>
  <c r="H345" i="1"/>
  <c r="O345" i="1"/>
  <c r="P345" i="1" s="1"/>
  <c r="T18" i="5" l="1"/>
  <c r="Q18" i="5"/>
  <c r="P18" i="5"/>
  <c r="N18" i="5"/>
  <c r="M18" i="5"/>
  <c r="L18" i="5"/>
  <c r="K18" i="5"/>
  <c r="J18" i="5"/>
  <c r="I18" i="5"/>
  <c r="H18" i="5"/>
  <c r="F18" i="5"/>
  <c r="E18" i="5"/>
  <c r="D18" i="5"/>
  <c r="C18" i="5"/>
  <c r="B18" i="5"/>
  <c r="T47" i="5"/>
  <c r="Q47" i="5"/>
  <c r="P47" i="5"/>
  <c r="N47" i="5"/>
  <c r="M47" i="5"/>
  <c r="L47" i="5"/>
  <c r="K47" i="5"/>
  <c r="J47" i="5"/>
  <c r="I47" i="5"/>
  <c r="H47" i="5"/>
  <c r="F47" i="5"/>
  <c r="E47" i="5"/>
  <c r="D47" i="5"/>
  <c r="C47" i="5"/>
  <c r="B47" i="5"/>
  <c r="T57" i="5"/>
  <c r="Q57" i="5"/>
  <c r="P57" i="5"/>
  <c r="N57" i="5"/>
  <c r="M57" i="5"/>
  <c r="L57" i="5"/>
  <c r="K57" i="5"/>
  <c r="J57" i="5"/>
  <c r="I57" i="5"/>
  <c r="H57" i="5"/>
  <c r="F57" i="5"/>
  <c r="E57" i="5"/>
  <c r="D57" i="5"/>
  <c r="C57" i="5"/>
  <c r="B57" i="5"/>
  <c r="T5" i="5"/>
  <c r="Q5" i="5"/>
  <c r="P5" i="5"/>
  <c r="N5" i="5"/>
  <c r="M5" i="5"/>
  <c r="L5" i="5"/>
  <c r="K5" i="5"/>
  <c r="J5" i="5"/>
  <c r="I5" i="5"/>
  <c r="H5" i="5"/>
  <c r="F5" i="5"/>
  <c r="E5" i="5"/>
  <c r="D5" i="5"/>
  <c r="C5" i="5"/>
  <c r="B5" i="5"/>
  <c r="O330" i="1"/>
  <c r="O331" i="1"/>
  <c r="W5" i="5" s="1"/>
  <c r="O332" i="1"/>
  <c r="W18" i="5" s="1"/>
  <c r="O333" i="1"/>
  <c r="W57" i="5" s="1"/>
  <c r="O334" i="1"/>
  <c r="O335" i="1"/>
  <c r="O336" i="1"/>
  <c r="O337" i="1"/>
  <c r="P330" i="1"/>
  <c r="P331" i="1"/>
  <c r="X5" i="5" s="1"/>
  <c r="P332" i="1"/>
  <c r="X18" i="5" s="1"/>
  <c r="P333" i="1"/>
  <c r="X57" i="5" s="1"/>
  <c r="P334" i="1"/>
  <c r="P335" i="1"/>
  <c r="P336" i="1"/>
  <c r="P337" i="1"/>
  <c r="M332" i="1"/>
  <c r="V18" i="5" s="1"/>
  <c r="M333" i="1"/>
  <c r="V57" i="5" s="1"/>
  <c r="M334" i="1"/>
  <c r="M335" i="1"/>
  <c r="M336" i="1"/>
  <c r="M331" i="1"/>
  <c r="U5" i="5" s="1"/>
  <c r="H337" i="1"/>
  <c r="H336" i="1"/>
  <c r="H335" i="1"/>
  <c r="H334" i="1"/>
  <c r="H333" i="1"/>
  <c r="S57" i="5" s="1"/>
  <c r="H332" i="1"/>
  <c r="S18" i="5" s="1"/>
  <c r="H331" i="1"/>
  <c r="S5" i="5" s="1"/>
  <c r="H330" i="1"/>
  <c r="O329" i="1"/>
  <c r="P329" i="1" s="1"/>
  <c r="O328" i="1"/>
  <c r="P328" i="1" s="1"/>
  <c r="O327" i="1"/>
  <c r="P327" i="1" s="1"/>
  <c r="O326" i="1"/>
  <c r="P326" i="1" s="1"/>
  <c r="O325" i="1"/>
  <c r="P325" i="1" s="1"/>
  <c r="O324" i="1"/>
  <c r="P324" i="1" s="1"/>
  <c r="O323" i="1"/>
  <c r="P323" i="1" s="1"/>
  <c r="O322" i="1"/>
  <c r="P322" i="1" s="1"/>
  <c r="M324" i="1"/>
  <c r="M325" i="1"/>
  <c r="M326" i="1"/>
  <c r="M327" i="1"/>
  <c r="M328" i="1"/>
  <c r="M323" i="1"/>
  <c r="M320" i="1"/>
  <c r="H329" i="1"/>
  <c r="H321" i="1"/>
  <c r="H328" i="1"/>
  <c r="H327" i="1"/>
  <c r="H326" i="1"/>
  <c r="H325" i="1"/>
  <c r="H324" i="1"/>
  <c r="H323" i="1"/>
  <c r="H322" i="1"/>
  <c r="R5" i="5" l="1"/>
  <c r="R57" i="5"/>
  <c r="U18" i="5"/>
  <c r="V5" i="5"/>
  <c r="U57" i="5"/>
  <c r="R18" i="5"/>
  <c r="N83" i="5"/>
  <c r="N82" i="5"/>
  <c r="N81" i="5"/>
  <c r="N80" i="5"/>
  <c r="N79" i="5"/>
  <c r="N78" i="5"/>
  <c r="N77" i="5"/>
  <c r="N76" i="5"/>
  <c r="N74" i="5"/>
  <c r="N73" i="5"/>
  <c r="N72" i="5"/>
  <c r="N71" i="5"/>
  <c r="N70" i="5"/>
  <c r="N69" i="5"/>
  <c r="N68" i="5"/>
  <c r="N67" i="5"/>
  <c r="M83" i="5"/>
  <c r="M82" i="5"/>
  <c r="M81" i="5"/>
  <c r="M80" i="5"/>
  <c r="M79" i="5"/>
  <c r="M78" i="5"/>
  <c r="M77" i="5"/>
  <c r="M76" i="5"/>
  <c r="M74" i="5"/>
  <c r="M73" i="5"/>
  <c r="M72" i="5"/>
  <c r="M71" i="5"/>
  <c r="M70" i="5"/>
  <c r="M69" i="5"/>
  <c r="M68" i="5"/>
  <c r="M67" i="5"/>
  <c r="N64" i="5"/>
  <c r="N63" i="5"/>
  <c r="N62" i="5"/>
  <c r="N61" i="5"/>
  <c r="N60" i="5"/>
  <c r="N59" i="5"/>
  <c r="N56" i="5"/>
  <c r="N55" i="5"/>
  <c r="N54" i="5"/>
  <c r="N53" i="5"/>
  <c r="N52" i="5"/>
  <c r="N51" i="5"/>
  <c r="N50" i="5"/>
  <c r="N48" i="5"/>
  <c r="M64" i="5"/>
  <c r="M63" i="5"/>
  <c r="M62" i="5"/>
  <c r="M61" i="5"/>
  <c r="M60" i="5"/>
  <c r="M59" i="5"/>
  <c r="M56" i="5"/>
  <c r="M55" i="5"/>
  <c r="M54" i="5"/>
  <c r="M53" i="5"/>
  <c r="M52" i="5"/>
  <c r="M51" i="5"/>
  <c r="M50" i="5"/>
  <c r="M48" i="5"/>
  <c r="L83" i="5" l="1"/>
  <c r="L82" i="5"/>
  <c r="L81" i="5"/>
  <c r="L80" i="5"/>
  <c r="L79" i="5"/>
  <c r="L78" i="5"/>
  <c r="L77" i="5"/>
  <c r="L76" i="5"/>
  <c r="L74" i="5"/>
  <c r="L73" i="5"/>
  <c r="L72" i="5"/>
  <c r="L71" i="5"/>
  <c r="L70" i="5"/>
  <c r="L69" i="5"/>
  <c r="L68" i="5"/>
  <c r="L67" i="5"/>
  <c r="L64" i="5"/>
  <c r="L63" i="5"/>
  <c r="L62" i="5"/>
  <c r="L61" i="5"/>
  <c r="L60" i="5"/>
  <c r="L59" i="5"/>
  <c r="L56" i="5"/>
  <c r="K83" i="5"/>
  <c r="K82" i="5"/>
  <c r="K81" i="5"/>
  <c r="K80" i="5"/>
  <c r="K79" i="5"/>
  <c r="K78" i="5"/>
  <c r="K77" i="5"/>
  <c r="K76" i="5"/>
  <c r="K74" i="5"/>
  <c r="K73" i="5"/>
  <c r="K72" i="5"/>
  <c r="K71" i="5"/>
  <c r="K70" i="5"/>
  <c r="K69" i="5"/>
  <c r="K68" i="5"/>
  <c r="J83" i="5"/>
  <c r="J82" i="5"/>
  <c r="J81" i="5"/>
  <c r="J80" i="5"/>
  <c r="J79" i="5"/>
  <c r="J78" i="5"/>
  <c r="J77" i="5"/>
  <c r="N46" i="5"/>
  <c r="N45" i="5"/>
  <c r="N44" i="5"/>
  <c r="N39" i="5"/>
  <c r="N37" i="5"/>
  <c r="N36" i="5"/>
  <c r="N35" i="5"/>
  <c r="N33" i="5"/>
  <c r="I83" i="5"/>
  <c r="I82" i="5"/>
  <c r="I81" i="5"/>
  <c r="I80" i="5"/>
  <c r="I79" i="5"/>
  <c r="I78" i="5"/>
  <c r="I77" i="5"/>
  <c r="J76" i="5"/>
  <c r="J74" i="5"/>
  <c r="J73" i="5"/>
  <c r="J72" i="5"/>
  <c r="J71" i="5"/>
  <c r="J70" i="5"/>
  <c r="J69" i="5"/>
  <c r="J68" i="5"/>
  <c r="K67" i="5"/>
  <c r="K64" i="5"/>
  <c r="K63" i="5"/>
  <c r="K62" i="5"/>
  <c r="K61" i="5"/>
  <c r="K60" i="5"/>
  <c r="K59" i="5"/>
  <c r="K56" i="5"/>
  <c r="L55" i="5"/>
  <c r="L54" i="5"/>
  <c r="L53" i="5"/>
  <c r="L52" i="5"/>
  <c r="L51" i="5"/>
  <c r="L50" i="5"/>
  <c r="L48" i="5"/>
  <c r="M46" i="5"/>
  <c r="M45" i="5"/>
  <c r="M44" i="5"/>
  <c r="M39" i="5"/>
  <c r="M37" i="5"/>
  <c r="M36" i="5"/>
  <c r="M35" i="5"/>
  <c r="M33" i="5"/>
  <c r="N32" i="5"/>
  <c r="N29" i="5"/>
  <c r="N28" i="5"/>
  <c r="N27" i="5"/>
  <c r="N26" i="5"/>
  <c r="N25" i="5"/>
  <c r="N24" i="5"/>
  <c r="N23" i="5"/>
  <c r="H83" i="5" l="1"/>
  <c r="H82" i="5"/>
  <c r="H81" i="5"/>
  <c r="H80" i="5"/>
  <c r="H79" i="5"/>
  <c r="H78" i="5"/>
  <c r="H77" i="5"/>
  <c r="I76" i="5"/>
  <c r="I74" i="5"/>
  <c r="I73" i="5"/>
  <c r="I72" i="5"/>
  <c r="I71" i="5"/>
  <c r="I70" i="5"/>
  <c r="I69" i="5"/>
  <c r="I68" i="5"/>
  <c r="J67" i="5"/>
  <c r="J64" i="5"/>
  <c r="J63" i="5"/>
  <c r="J62" i="5"/>
  <c r="J61" i="5"/>
  <c r="J60" i="5"/>
  <c r="J59" i="5"/>
  <c r="J56" i="5"/>
  <c r="K55" i="5"/>
  <c r="K54" i="5"/>
  <c r="K53" i="5"/>
  <c r="K52" i="5"/>
  <c r="K51" i="5"/>
  <c r="K50" i="5"/>
  <c r="K48" i="5"/>
  <c r="L46" i="5"/>
  <c r="L45" i="5"/>
  <c r="L44" i="5"/>
  <c r="L39" i="5"/>
  <c r="L37" i="5"/>
  <c r="L36" i="5"/>
  <c r="L35" i="5"/>
  <c r="L33" i="5"/>
  <c r="M32" i="5"/>
  <c r="M29" i="5"/>
  <c r="M28" i="5"/>
  <c r="M27" i="5"/>
  <c r="M26" i="5"/>
  <c r="M25" i="5"/>
  <c r="M24" i="5"/>
  <c r="M23" i="5"/>
  <c r="H76" i="5"/>
  <c r="H74" i="5"/>
  <c r="H73" i="5"/>
  <c r="H72" i="5"/>
  <c r="H71" i="5"/>
  <c r="H70" i="5"/>
  <c r="H69" i="5"/>
  <c r="H68" i="5"/>
  <c r="I67" i="5"/>
  <c r="I64" i="5"/>
  <c r="I63" i="5"/>
  <c r="I62" i="5"/>
  <c r="I61" i="5"/>
  <c r="I60" i="5"/>
  <c r="I59" i="5"/>
  <c r="I56" i="5"/>
  <c r="J55" i="5"/>
  <c r="J54" i="5"/>
  <c r="J53" i="5"/>
  <c r="J52" i="5"/>
  <c r="J51" i="5"/>
  <c r="J50" i="5"/>
  <c r="J48" i="5"/>
  <c r="K46" i="5"/>
  <c r="K45" i="5"/>
  <c r="K44" i="5"/>
  <c r="K39" i="5"/>
  <c r="K37" i="5"/>
  <c r="K36" i="5"/>
  <c r="K35" i="5"/>
  <c r="K33" i="5"/>
  <c r="L32" i="5"/>
  <c r="L29" i="5"/>
  <c r="L28" i="5"/>
  <c r="L27" i="5"/>
  <c r="L26" i="5"/>
  <c r="L25" i="5"/>
  <c r="L24" i="5"/>
  <c r="L23" i="5"/>
  <c r="H67" i="5" l="1"/>
  <c r="H64" i="5"/>
  <c r="H63" i="5"/>
  <c r="H62" i="5"/>
  <c r="H61" i="5"/>
  <c r="H60" i="5"/>
  <c r="H59" i="5"/>
  <c r="H56" i="5"/>
  <c r="I55" i="5"/>
  <c r="I54" i="5"/>
  <c r="I53" i="5"/>
  <c r="I52" i="5"/>
  <c r="I51" i="5"/>
  <c r="I50" i="5"/>
  <c r="I48" i="5"/>
  <c r="J46" i="5"/>
  <c r="J45" i="5"/>
  <c r="J44" i="5"/>
  <c r="J39" i="5"/>
  <c r="J37" i="5"/>
  <c r="J36" i="5"/>
  <c r="J35" i="5"/>
  <c r="J33" i="5"/>
  <c r="K32" i="5"/>
  <c r="K29" i="5"/>
  <c r="K28" i="5"/>
  <c r="K27" i="5"/>
  <c r="K26" i="5"/>
  <c r="K25" i="5"/>
  <c r="K24" i="5"/>
  <c r="K23" i="5"/>
  <c r="H55" i="5" l="1"/>
  <c r="H54" i="5"/>
  <c r="H53" i="5"/>
  <c r="H52" i="5"/>
  <c r="H51" i="5"/>
  <c r="H50" i="5"/>
  <c r="H48" i="5"/>
  <c r="I46" i="5"/>
  <c r="I45" i="5"/>
  <c r="I44" i="5"/>
  <c r="I39" i="5"/>
  <c r="I37" i="5"/>
  <c r="I36" i="5"/>
  <c r="I35" i="5"/>
  <c r="I33" i="5"/>
  <c r="J32" i="5"/>
  <c r="J29" i="5"/>
  <c r="J28" i="5"/>
  <c r="J27" i="5"/>
  <c r="J26" i="5"/>
  <c r="J25" i="5"/>
  <c r="J24" i="5"/>
  <c r="J23" i="5"/>
  <c r="H46" i="5"/>
  <c r="H45" i="5"/>
  <c r="H44" i="5"/>
  <c r="H39" i="5"/>
  <c r="H37" i="5"/>
  <c r="H36" i="5"/>
  <c r="H35" i="5"/>
  <c r="H33" i="5"/>
  <c r="I32" i="5"/>
  <c r="I29" i="5"/>
  <c r="I28" i="5"/>
  <c r="I27" i="5"/>
  <c r="I26" i="5"/>
  <c r="I25" i="5"/>
  <c r="I24" i="5"/>
  <c r="I23" i="5"/>
  <c r="H32" i="5"/>
  <c r="H29" i="5"/>
  <c r="H28" i="5"/>
  <c r="H27" i="5"/>
  <c r="H26" i="5"/>
  <c r="H25" i="5"/>
  <c r="H24" i="5"/>
  <c r="H23" i="5"/>
  <c r="N22" i="5"/>
  <c r="N21" i="5"/>
  <c r="N20" i="5"/>
  <c r="N19" i="5"/>
  <c r="N16" i="5"/>
  <c r="N15" i="5"/>
  <c r="N14" i="5"/>
  <c r="N13" i="5"/>
  <c r="N12" i="5"/>
  <c r="N10" i="5"/>
  <c r="N7" i="5"/>
  <c r="N6" i="5"/>
  <c r="N4" i="5"/>
  <c r="N3" i="5"/>
  <c r="M22" i="5"/>
  <c r="M21" i="5"/>
  <c r="M20" i="5"/>
  <c r="M19" i="5"/>
  <c r="M16" i="5"/>
  <c r="M15" i="5"/>
  <c r="M14" i="5"/>
  <c r="M13" i="5"/>
  <c r="M12" i="5"/>
  <c r="M10" i="5"/>
  <c r="M7" i="5"/>
  <c r="M6" i="5"/>
  <c r="M4" i="5"/>
  <c r="M3" i="5"/>
  <c r="L22" i="5"/>
  <c r="L21" i="5"/>
  <c r="L20" i="5"/>
  <c r="L19" i="5"/>
  <c r="L16" i="5"/>
  <c r="L15" i="5"/>
  <c r="L14" i="5"/>
  <c r="L13" i="5"/>
  <c r="L12" i="5"/>
  <c r="L10" i="5"/>
  <c r="L7" i="5"/>
  <c r="L6" i="5"/>
  <c r="L4" i="5"/>
  <c r="L3" i="5"/>
  <c r="K22" i="5"/>
  <c r="K21" i="5"/>
  <c r="K20" i="5"/>
  <c r="K19" i="5"/>
  <c r="K16" i="5"/>
  <c r="K15" i="5"/>
  <c r="K14" i="5"/>
  <c r="K13" i="5"/>
  <c r="K12" i="5"/>
  <c r="K10" i="5"/>
  <c r="K7" i="5"/>
  <c r="K6" i="5"/>
  <c r="K4" i="5"/>
  <c r="K3" i="5"/>
  <c r="J22" i="5"/>
  <c r="J21" i="5"/>
  <c r="J20" i="5"/>
  <c r="J19" i="5"/>
  <c r="J16" i="5"/>
  <c r="J15" i="5"/>
  <c r="J14" i="5"/>
  <c r="J13" i="5"/>
  <c r="J12" i="5"/>
  <c r="J10" i="5"/>
  <c r="J7" i="5"/>
  <c r="J6" i="5"/>
  <c r="J4" i="5"/>
  <c r="J3" i="5"/>
  <c r="I22" i="5"/>
  <c r="I21" i="5"/>
  <c r="I20" i="5"/>
  <c r="I19" i="5"/>
  <c r="I16" i="5"/>
  <c r="I15" i="5"/>
  <c r="I14" i="5"/>
  <c r="I13" i="5"/>
  <c r="I12" i="5"/>
  <c r="I10" i="5"/>
  <c r="I7" i="5"/>
  <c r="I6" i="5"/>
  <c r="I4" i="5"/>
  <c r="I3" i="5"/>
  <c r="H22" i="5"/>
  <c r="H21" i="5"/>
  <c r="H20" i="5"/>
  <c r="H19" i="5"/>
  <c r="H16" i="5"/>
  <c r="H15" i="5"/>
  <c r="H14" i="5"/>
  <c r="H13" i="5"/>
  <c r="H12" i="5"/>
  <c r="H10" i="5"/>
  <c r="H7" i="5"/>
  <c r="H6" i="5"/>
  <c r="H4" i="5"/>
  <c r="H3" i="5"/>
  <c r="D3" i="5"/>
  <c r="F83" i="5"/>
  <c r="F82" i="5"/>
  <c r="F81" i="5"/>
  <c r="F80" i="5"/>
  <c r="F79" i="5"/>
  <c r="F78" i="5"/>
  <c r="F77" i="5"/>
  <c r="F76" i="5"/>
  <c r="F74" i="5"/>
  <c r="E83" i="5"/>
  <c r="E82" i="5"/>
  <c r="E81" i="5"/>
  <c r="E80" i="5"/>
  <c r="E79" i="5"/>
  <c r="E78" i="5"/>
  <c r="E77" i="5"/>
  <c r="E76" i="5"/>
  <c r="E74" i="5"/>
  <c r="D83" i="5"/>
  <c r="D82" i="5"/>
  <c r="D81" i="5"/>
  <c r="D80" i="5"/>
  <c r="D79" i="5"/>
  <c r="D78" i="5"/>
  <c r="D77" i="5"/>
  <c r="D76" i="5"/>
  <c r="D74" i="5"/>
  <c r="F73" i="5"/>
  <c r="F72" i="5"/>
  <c r="F71" i="5"/>
  <c r="F70" i="5"/>
  <c r="F69" i="5"/>
  <c r="F68" i="5"/>
  <c r="F67" i="5"/>
  <c r="F64" i="5"/>
  <c r="F63" i="5"/>
  <c r="F62" i="5"/>
  <c r="F61" i="5"/>
  <c r="F60" i="5"/>
  <c r="E73" i="5"/>
  <c r="E72" i="5"/>
  <c r="E71" i="5"/>
  <c r="E70" i="5"/>
  <c r="E69" i="5"/>
  <c r="E68" i="5"/>
  <c r="E67" i="5"/>
  <c r="E64" i="5"/>
  <c r="E63" i="5"/>
  <c r="E62" i="5"/>
  <c r="E61" i="5"/>
  <c r="E60" i="5"/>
  <c r="F59" i="5"/>
  <c r="F56" i="5"/>
  <c r="F55" i="5"/>
  <c r="F54" i="5"/>
  <c r="F53" i="5"/>
  <c r="F52" i="5"/>
  <c r="F51" i="5"/>
  <c r="F50" i="5"/>
  <c r="F48" i="5"/>
  <c r="F46" i="5"/>
  <c r="F45" i="5"/>
  <c r="F44" i="5"/>
  <c r="F39" i="5"/>
  <c r="D73" i="5"/>
  <c r="D72" i="5"/>
  <c r="D71" i="5"/>
  <c r="D70" i="5"/>
  <c r="D69" i="5"/>
  <c r="D68" i="5"/>
  <c r="D67" i="5"/>
  <c r="D64" i="5"/>
  <c r="D63" i="5"/>
  <c r="D62" i="5"/>
  <c r="D61" i="5"/>
  <c r="D60" i="5"/>
  <c r="E59" i="5"/>
  <c r="E56" i="5"/>
  <c r="E55" i="5"/>
  <c r="E54" i="5"/>
  <c r="E53" i="5"/>
  <c r="E52" i="5"/>
  <c r="E51" i="5"/>
  <c r="E50" i="5"/>
  <c r="E48" i="5"/>
  <c r="E46" i="5"/>
  <c r="E45" i="5"/>
  <c r="E44" i="5"/>
  <c r="E39" i="5"/>
  <c r="D59" i="5"/>
  <c r="D56" i="5"/>
  <c r="D55" i="5"/>
  <c r="D54" i="5"/>
  <c r="D53" i="5"/>
  <c r="D52" i="5"/>
  <c r="D51" i="5"/>
  <c r="D50" i="5"/>
  <c r="D48" i="5"/>
  <c r="D46" i="5"/>
  <c r="D45" i="5"/>
  <c r="D44" i="5"/>
  <c r="D39" i="5"/>
  <c r="H87" i="5" l="1"/>
  <c r="I87" i="5"/>
  <c r="J87" i="5"/>
  <c r="K87" i="5"/>
  <c r="L87" i="5"/>
  <c r="M87" i="5"/>
  <c r="N87" i="5"/>
  <c r="F37" i="5"/>
  <c r="F36" i="5"/>
  <c r="F35" i="5"/>
  <c r="F33" i="5"/>
  <c r="F32" i="5"/>
  <c r="F29" i="5"/>
  <c r="F28" i="5"/>
  <c r="F27" i="5"/>
  <c r="F26" i="5"/>
  <c r="F25" i="5"/>
  <c r="F24" i="5"/>
  <c r="F23" i="5"/>
  <c r="E37" i="5"/>
  <c r="E36" i="5"/>
  <c r="E35" i="5"/>
  <c r="E33" i="5"/>
  <c r="E32" i="5"/>
  <c r="E29" i="5"/>
  <c r="E28" i="5"/>
  <c r="E27" i="5"/>
  <c r="E26" i="5"/>
  <c r="E25" i="5"/>
  <c r="E24" i="5"/>
  <c r="E23" i="5"/>
  <c r="D37" i="5"/>
  <c r="D36" i="5"/>
  <c r="D35" i="5"/>
  <c r="D33" i="5"/>
  <c r="D32" i="5"/>
  <c r="D29" i="5"/>
  <c r="D28" i="5"/>
  <c r="D27" i="5"/>
  <c r="D26" i="5"/>
  <c r="D25" i="5"/>
  <c r="D24" i="5"/>
  <c r="D23" i="5"/>
  <c r="F22" i="5"/>
  <c r="F21" i="5"/>
  <c r="F20" i="5"/>
  <c r="F19" i="5"/>
  <c r="F16" i="5"/>
  <c r="F15" i="5"/>
  <c r="F14" i="5"/>
  <c r="F13" i="5"/>
  <c r="F12" i="5"/>
  <c r="F10" i="5"/>
  <c r="F7" i="5"/>
  <c r="F6" i="5"/>
  <c r="F4" i="5"/>
  <c r="E22" i="5"/>
  <c r="E21" i="5"/>
  <c r="E20" i="5"/>
  <c r="E19" i="5"/>
  <c r="E16" i="5"/>
  <c r="E15" i="5"/>
  <c r="E14" i="5"/>
  <c r="E13" i="5"/>
  <c r="E12" i="5"/>
  <c r="E10" i="5"/>
  <c r="E7" i="5"/>
  <c r="E6" i="5"/>
  <c r="E4" i="5"/>
  <c r="D22" i="5"/>
  <c r="D21" i="5"/>
  <c r="D20" i="5"/>
  <c r="D19" i="5"/>
  <c r="D16" i="5"/>
  <c r="D15" i="5"/>
  <c r="D14" i="5"/>
  <c r="D13" i="5"/>
  <c r="D12" i="5"/>
  <c r="D10" i="5"/>
  <c r="D7" i="5"/>
  <c r="D6" i="5"/>
  <c r="D4" i="5"/>
  <c r="F3" i="5"/>
  <c r="E3" i="5"/>
  <c r="F87" i="5" l="1"/>
  <c r="E87" i="5"/>
  <c r="D87" i="5"/>
  <c r="P83" i="5"/>
  <c r="P82" i="5"/>
  <c r="P81" i="5"/>
  <c r="P80" i="5"/>
  <c r="P79" i="5"/>
  <c r="P77" i="5"/>
  <c r="P76" i="5"/>
  <c r="P74" i="5"/>
  <c r="P73" i="5"/>
  <c r="P72" i="5"/>
  <c r="Q83" i="5"/>
  <c r="Q82" i="5"/>
  <c r="Q81" i="5"/>
  <c r="Q80" i="5"/>
  <c r="Q79" i="5"/>
  <c r="Q77" i="5"/>
  <c r="Q76" i="5"/>
  <c r="Q74" i="5"/>
  <c r="Q73" i="5"/>
  <c r="Q72" i="5"/>
  <c r="Q71" i="5"/>
  <c r="Q70" i="5"/>
  <c r="Q69" i="5"/>
  <c r="Q68" i="5"/>
  <c r="Q67" i="5"/>
  <c r="Q64" i="5"/>
  <c r="Q63" i="5"/>
  <c r="Q62" i="5"/>
  <c r="Q61" i="5"/>
  <c r="Q60" i="5"/>
  <c r="Q59" i="5"/>
  <c r="Q56" i="5"/>
  <c r="Q55" i="5"/>
  <c r="P71" i="5"/>
  <c r="P70" i="5"/>
  <c r="P69" i="5"/>
  <c r="P68" i="5"/>
  <c r="P67" i="5"/>
  <c r="P64" i="5"/>
  <c r="P63" i="5"/>
  <c r="P62" i="5"/>
  <c r="P61" i="5"/>
  <c r="P60" i="5"/>
  <c r="P59" i="5"/>
  <c r="P56" i="5"/>
  <c r="P55" i="5"/>
  <c r="Q54" i="5"/>
  <c r="Q53" i="5"/>
  <c r="Q52" i="5"/>
  <c r="Q51" i="5"/>
  <c r="Q50" i="5"/>
  <c r="Q48" i="5"/>
  <c r="Q46" i="5"/>
  <c r="Q45" i="5"/>
  <c r="Q44" i="5"/>
  <c r="Q39" i="5"/>
  <c r="Q37" i="5"/>
  <c r="H5" i="6"/>
  <c r="H4" i="6"/>
  <c r="H3" i="6"/>
  <c r="G3" i="6"/>
  <c r="G5" i="6"/>
  <c r="G4" i="6"/>
  <c r="B3" i="6"/>
  <c r="Q36" i="5"/>
  <c r="Q35" i="5"/>
  <c r="Q33" i="5"/>
  <c r="Q32" i="5"/>
  <c r="Q29" i="5"/>
  <c r="Q28" i="5"/>
  <c r="Q27" i="5"/>
  <c r="Q26" i="5"/>
  <c r="Q25" i="5"/>
  <c r="Q24" i="5"/>
  <c r="Q23" i="5"/>
  <c r="H7" i="6" l="1"/>
  <c r="G7" i="6"/>
  <c r="P54" i="5"/>
  <c r="P53" i="5"/>
  <c r="F5" i="6" l="1"/>
  <c r="F4" i="6"/>
  <c r="F3" i="6"/>
  <c r="C3" i="6"/>
  <c r="N5" i="6"/>
  <c r="K5" i="6"/>
  <c r="J5" i="6"/>
  <c r="N4" i="6"/>
  <c r="K4" i="6"/>
  <c r="J4" i="6"/>
  <c r="N3" i="6"/>
  <c r="K3" i="6"/>
  <c r="J3" i="6"/>
  <c r="C5" i="6"/>
  <c r="C4" i="6"/>
  <c r="D5" i="6"/>
  <c r="D4" i="6"/>
  <c r="D3" i="6"/>
  <c r="C3" i="5"/>
  <c r="B5" i="6"/>
  <c r="B4" i="6"/>
  <c r="B3" i="5"/>
  <c r="P52" i="5"/>
  <c r="P51" i="5"/>
  <c r="P50" i="5"/>
  <c r="P48" i="5"/>
  <c r="P46" i="5"/>
  <c r="P45" i="5"/>
  <c r="P44" i="5"/>
  <c r="P39" i="5"/>
  <c r="P37" i="5"/>
  <c r="P36" i="5"/>
  <c r="P35" i="5"/>
  <c r="P33" i="5"/>
  <c r="P32" i="5"/>
  <c r="P29" i="5"/>
  <c r="P28" i="5"/>
  <c r="P27" i="5"/>
  <c r="P26" i="5"/>
  <c r="J7" i="6" l="1"/>
  <c r="N7" i="6"/>
  <c r="K7" i="6"/>
  <c r="F7" i="6"/>
  <c r="C7" i="6"/>
  <c r="B7" i="6"/>
  <c r="D7" i="6"/>
  <c r="P25" i="5"/>
  <c r="P24" i="5"/>
  <c r="P23" i="5"/>
  <c r="O321" i="1" l="1"/>
  <c r="P321" i="1" s="1"/>
  <c r="O305" i="1"/>
  <c r="P305" i="1" s="1"/>
  <c r="O297" i="1"/>
  <c r="P297" i="1" s="1"/>
  <c r="O289" i="1"/>
  <c r="P289" i="1" s="1"/>
  <c r="O281" i="1"/>
  <c r="O273" i="1"/>
  <c r="P273" i="1" s="1"/>
  <c r="O265" i="1"/>
  <c r="P265" i="1" s="1"/>
  <c r="O257" i="1"/>
  <c r="P257" i="1" s="1"/>
  <c r="O249" i="1"/>
  <c r="P249" i="1" s="1"/>
  <c r="O241" i="1"/>
  <c r="P241" i="1" s="1"/>
  <c r="O233" i="1"/>
  <c r="P233" i="1" s="1"/>
  <c r="O225" i="1"/>
  <c r="P225" i="1" s="1"/>
  <c r="O217" i="1"/>
  <c r="P217" i="1" s="1"/>
  <c r="O209" i="1"/>
  <c r="P209" i="1" s="1"/>
  <c r="O201" i="1"/>
  <c r="P201" i="1" s="1"/>
  <c r="O193" i="1"/>
  <c r="P193" i="1" s="1"/>
  <c r="O185" i="1"/>
  <c r="P185" i="1" s="1"/>
  <c r="O177" i="1"/>
  <c r="P177" i="1" s="1"/>
  <c r="O169" i="1"/>
  <c r="P169" i="1" s="1"/>
  <c r="O161" i="1"/>
  <c r="P161" i="1" s="1"/>
  <c r="O153" i="1"/>
  <c r="P153" i="1" s="1"/>
  <c r="O137" i="1"/>
  <c r="P137" i="1" s="1"/>
  <c r="O129" i="1"/>
  <c r="P129" i="1" s="1"/>
  <c r="O121" i="1"/>
  <c r="P121" i="1" s="1"/>
  <c r="O113" i="1"/>
  <c r="P113" i="1" s="1"/>
  <c r="O97" i="1"/>
  <c r="P97" i="1" s="1"/>
  <c r="O89" i="1"/>
  <c r="P89" i="1" s="1"/>
  <c r="O81" i="1"/>
  <c r="P81" i="1" s="1"/>
  <c r="O65" i="1"/>
  <c r="P65" i="1" s="1"/>
  <c r="O57" i="1"/>
  <c r="P57" i="1" s="1"/>
  <c r="O41" i="1"/>
  <c r="O33" i="1"/>
  <c r="P33" i="1" s="1"/>
  <c r="O17" i="1"/>
  <c r="P17" i="1" s="1"/>
  <c r="O9" i="1"/>
  <c r="H281" i="1"/>
  <c r="H265" i="1"/>
  <c r="H273" i="1"/>
  <c r="H297" i="1"/>
  <c r="H289" i="1"/>
  <c r="H305" i="1"/>
  <c r="H257" i="1"/>
  <c r="H249" i="1"/>
  <c r="H241" i="1"/>
  <c r="H233" i="1"/>
  <c r="H225" i="1"/>
  <c r="H217" i="1"/>
  <c r="H209" i="1"/>
  <c r="H201" i="1"/>
  <c r="H193" i="1"/>
  <c r="H185" i="1"/>
  <c r="H177" i="1"/>
  <c r="H169" i="1"/>
  <c r="H161" i="1"/>
  <c r="H153" i="1"/>
  <c r="H137" i="1"/>
  <c r="H129" i="1"/>
  <c r="H121" i="1"/>
  <c r="H113" i="1"/>
  <c r="H97" i="1"/>
  <c r="H89" i="1"/>
  <c r="H81" i="1"/>
  <c r="H65" i="1"/>
  <c r="H57" i="1"/>
  <c r="H58" i="1"/>
  <c r="H41" i="1"/>
  <c r="V76" i="5"/>
  <c r="V67" i="5"/>
  <c r="V50" i="5"/>
  <c r="V44" i="5"/>
  <c r="V24" i="5"/>
  <c r="M4" i="6" l="1"/>
  <c r="L4" i="6"/>
  <c r="P9" i="1"/>
  <c r="P3" i="6"/>
  <c r="O3" i="6"/>
  <c r="L5" i="6"/>
  <c r="M5" i="6"/>
  <c r="O4" i="6"/>
  <c r="P4" i="6"/>
  <c r="Q4" i="6"/>
  <c r="R4" i="6"/>
  <c r="P281" i="1"/>
  <c r="P5" i="6"/>
  <c r="O5" i="6"/>
  <c r="U76" i="5"/>
  <c r="U67" i="5"/>
  <c r="U50" i="5"/>
  <c r="U44" i="5"/>
  <c r="U24" i="5"/>
  <c r="H33" i="1"/>
  <c r="H17" i="1"/>
  <c r="H9" i="1"/>
  <c r="R5" i="6" l="1"/>
  <c r="Q5" i="6"/>
  <c r="P7" i="6"/>
  <c r="O7" i="6"/>
  <c r="R3" i="6"/>
  <c r="Q3" i="6"/>
  <c r="L3" i="6"/>
  <c r="L7" i="6" s="1"/>
  <c r="M3" i="6"/>
  <c r="M7" i="6" s="1"/>
  <c r="T83" i="5"/>
  <c r="T82" i="5"/>
  <c r="T81" i="5"/>
  <c r="T80" i="5"/>
  <c r="T79" i="5"/>
  <c r="T77" i="5"/>
  <c r="T76" i="5"/>
  <c r="T74" i="5"/>
  <c r="T73" i="5"/>
  <c r="T72" i="5"/>
  <c r="T71" i="5"/>
  <c r="T70" i="5"/>
  <c r="T69" i="5"/>
  <c r="T68" i="5"/>
  <c r="T67" i="5"/>
  <c r="T64" i="5"/>
  <c r="T63" i="5"/>
  <c r="T62" i="5"/>
  <c r="T61" i="5"/>
  <c r="T60" i="5"/>
  <c r="T59" i="5"/>
  <c r="T56" i="5"/>
  <c r="T55" i="5"/>
  <c r="T54" i="5"/>
  <c r="T53" i="5"/>
  <c r="T52" i="5"/>
  <c r="T51" i="5"/>
  <c r="T50" i="5"/>
  <c r="T48" i="5"/>
  <c r="T46" i="5"/>
  <c r="T45" i="5"/>
  <c r="T44" i="5"/>
  <c r="T39" i="5"/>
  <c r="T37" i="5"/>
  <c r="T36" i="5"/>
  <c r="T35" i="5"/>
  <c r="T33" i="5"/>
  <c r="T32" i="5"/>
  <c r="T29" i="5"/>
  <c r="T28" i="5"/>
  <c r="T27" i="5"/>
  <c r="T26" i="5"/>
  <c r="T25" i="5"/>
  <c r="T24" i="5"/>
  <c r="T23" i="5"/>
  <c r="C83" i="5"/>
  <c r="C82" i="5"/>
  <c r="C81" i="5"/>
  <c r="C80" i="5"/>
  <c r="C79" i="5"/>
  <c r="C78" i="5"/>
  <c r="C77" i="5"/>
  <c r="C76" i="5"/>
  <c r="C74" i="5"/>
  <c r="C73" i="5"/>
  <c r="C72" i="5"/>
  <c r="C71" i="5"/>
  <c r="C70" i="5"/>
  <c r="C69" i="5"/>
  <c r="C68" i="5"/>
  <c r="C67" i="5"/>
  <c r="C64" i="5"/>
  <c r="C63" i="5"/>
  <c r="C62" i="5"/>
  <c r="C61" i="5"/>
  <c r="C60" i="5"/>
  <c r="C59" i="5"/>
  <c r="C56" i="5"/>
  <c r="C55" i="5"/>
  <c r="C54" i="5"/>
  <c r="C53" i="5"/>
  <c r="C52" i="5"/>
  <c r="C51" i="5"/>
  <c r="C50" i="5"/>
  <c r="C48" i="5"/>
  <c r="C46" i="5"/>
  <c r="C45" i="5"/>
  <c r="C44" i="5"/>
  <c r="C39" i="5"/>
  <c r="C37" i="5"/>
  <c r="C36" i="5"/>
  <c r="C35" i="5"/>
  <c r="C33" i="5"/>
  <c r="C32" i="5"/>
  <c r="C28" i="5"/>
  <c r="C27" i="5"/>
  <c r="C26" i="5"/>
  <c r="C25" i="5"/>
  <c r="C24" i="5"/>
  <c r="C23" i="5"/>
  <c r="O282" i="1"/>
  <c r="P282" i="1" s="1"/>
  <c r="O283" i="1"/>
  <c r="P283" i="1" s="1"/>
  <c r="O284" i="1"/>
  <c r="P284" i="1" s="1"/>
  <c r="O285" i="1"/>
  <c r="P285" i="1" s="1"/>
  <c r="O286" i="1"/>
  <c r="O287" i="1"/>
  <c r="P287" i="1" s="1"/>
  <c r="O288" i="1"/>
  <c r="P288" i="1" s="1"/>
  <c r="O290" i="1"/>
  <c r="P290" i="1" s="1"/>
  <c r="O291" i="1"/>
  <c r="P291" i="1" s="1"/>
  <c r="O292" i="1"/>
  <c r="P292" i="1" s="1"/>
  <c r="O293" i="1"/>
  <c r="P293" i="1" s="1"/>
  <c r="O294" i="1"/>
  <c r="P294" i="1" s="1"/>
  <c r="O295" i="1"/>
  <c r="P295" i="1" s="1"/>
  <c r="O296" i="1"/>
  <c r="P296" i="1" s="1"/>
  <c r="O274" i="1"/>
  <c r="P274" i="1" s="1"/>
  <c r="O275" i="1"/>
  <c r="P275" i="1" s="1"/>
  <c r="O276" i="1"/>
  <c r="O277" i="1"/>
  <c r="P277" i="1" s="1"/>
  <c r="O278" i="1"/>
  <c r="P278" i="1" s="1"/>
  <c r="O279" i="1"/>
  <c r="P279" i="1" s="1"/>
  <c r="O280" i="1"/>
  <c r="O258" i="1"/>
  <c r="P258" i="1" s="1"/>
  <c r="O259" i="1"/>
  <c r="P259" i="1" s="1"/>
  <c r="O260" i="1"/>
  <c r="P260" i="1" s="1"/>
  <c r="O261" i="1"/>
  <c r="P261" i="1" s="1"/>
  <c r="O262" i="1"/>
  <c r="P262" i="1" s="1"/>
  <c r="O263" i="1"/>
  <c r="P263" i="1" s="1"/>
  <c r="O264" i="1"/>
  <c r="P264" i="1" s="1"/>
  <c r="O266" i="1"/>
  <c r="P266" i="1" s="1"/>
  <c r="O267" i="1"/>
  <c r="P267" i="1" s="1"/>
  <c r="O268" i="1"/>
  <c r="P268" i="1" s="1"/>
  <c r="O269" i="1"/>
  <c r="P269" i="1" s="1"/>
  <c r="O270" i="1"/>
  <c r="P270" i="1" s="1"/>
  <c r="O271" i="1"/>
  <c r="O272" i="1"/>
  <c r="P272" i="1" s="1"/>
  <c r="O242" i="1"/>
  <c r="P242" i="1" s="1"/>
  <c r="O243" i="1"/>
  <c r="P243" i="1" s="1"/>
  <c r="O244" i="1"/>
  <c r="P244" i="1" s="1"/>
  <c r="O245" i="1"/>
  <c r="P245" i="1" s="1"/>
  <c r="O246" i="1"/>
  <c r="P246" i="1" s="1"/>
  <c r="O247" i="1"/>
  <c r="P247" i="1" s="1"/>
  <c r="O248" i="1"/>
  <c r="P248" i="1" s="1"/>
  <c r="O250" i="1"/>
  <c r="P250" i="1" s="1"/>
  <c r="O251" i="1"/>
  <c r="P251" i="1" s="1"/>
  <c r="O252" i="1"/>
  <c r="P252" i="1" s="1"/>
  <c r="O253" i="1"/>
  <c r="P253" i="1" s="1"/>
  <c r="O254" i="1"/>
  <c r="P254" i="1" s="1"/>
  <c r="O255" i="1"/>
  <c r="P255" i="1" s="1"/>
  <c r="O256" i="1"/>
  <c r="P256" i="1" s="1"/>
  <c r="O226" i="1"/>
  <c r="P226" i="1" s="1"/>
  <c r="O227" i="1"/>
  <c r="P227" i="1" s="1"/>
  <c r="O228" i="1"/>
  <c r="P228" i="1" s="1"/>
  <c r="O229" i="1"/>
  <c r="P229" i="1" s="1"/>
  <c r="O230" i="1"/>
  <c r="P230" i="1" s="1"/>
  <c r="O231" i="1"/>
  <c r="P231" i="1" s="1"/>
  <c r="O232" i="1"/>
  <c r="P232" i="1" s="1"/>
  <c r="O234" i="1"/>
  <c r="P234" i="1" s="1"/>
  <c r="O235" i="1"/>
  <c r="P235" i="1" s="1"/>
  <c r="O236" i="1"/>
  <c r="P236" i="1" s="1"/>
  <c r="O237" i="1"/>
  <c r="P237" i="1" s="1"/>
  <c r="O238" i="1"/>
  <c r="O239" i="1"/>
  <c r="P239" i="1" s="1"/>
  <c r="O240" i="1"/>
  <c r="P240" i="1" s="1"/>
  <c r="O210" i="1"/>
  <c r="P210" i="1" s="1"/>
  <c r="O211" i="1"/>
  <c r="P211" i="1" s="1"/>
  <c r="O212" i="1"/>
  <c r="P212" i="1" s="1"/>
  <c r="O213" i="1"/>
  <c r="P213" i="1" s="1"/>
  <c r="O214" i="1"/>
  <c r="P214" i="1" s="1"/>
  <c r="O215" i="1"/>
  <c r="P215" i="1" s="1"/>
  <c r="O216" i="1"/>
  <c r="P216" i="1" s="1"/>
  <c r="O218" i="1"/>
  <c r="O219" i="1"/>
  <c r="P219" i="1" s="1"/>
  <c r="O220" i="1"/>
  <c r="P220" i="1" s="1"/>
  <c r="O221" i="1"/>
  <c r="P221" i="1" s="1"/>
  <c r="O222" i="1"/>
  <c r="O223" i="1"/>
  <c r="P223" i="1" s="1"/>
  <c r="O224" i="1"/>
  <c r="P224" i="1" s="1"/>
  <c r="O194" i="1"/>
  <c r="P194" i="1" s="1"/>
  <c r="O195" i="1"/>
  <c r="P195" i="1" s="1"/>
  <c r="O196" i="1"/>
  <c r="P196" i="1" s="1"/>
  <c r="O197" i="1"/>
  <c r="P197" i="1" s="1"/>
  <c r="O198" i="1"/>
  <c r="P198" i="1" s="1"/>
  <c r="O199" i="1"/>
  <c r="O200" i="1"/>
  <c r="P200" i="1" s="1"/>
  <c r="O202" i="1"/>
  <c r="P202" i="1" s="1"/>
  <c r="O203" i="1"/>
  <c r="P203" i="1" s="1"/>
  <c r="O204" i="1"/>
  <c r="P204" i="1" s="1"/>
  <c r="O205" i="1"/>
  <c r="P205" i="1" s="1"/>
  <c r="O206" i="1"/>
  <c r="P206" i="1" s="1"/>
  <c r="O207" i="1"/>
  <c r="O208" i="1"/>
  <c r="P208" i="1" s="1"/>
  <c r="O178" i="1"/>
  <c r="P178" i="1" s="1"/>
  <c r="O179" i="1"/>
  <c r="P179" i="1" s="1"/>
  <c r="O180" i="1"/>
  <c r="P180" i="1" s="1"/>
  <c r="O181" i="1"/>
  <c r="P181" i="1" s="1"/>
  <c r="O182" i="1"/>
  <c r="P182" i="1" s="1"/>
  <c r="O183" i="1"/>
  <c r="P183" i="1" s="1"/>
  <c r="O184" i="1"/>
  <c r="P184" i="1" s="1"/>
  <c r="O186" i="1"/>
  <c r="P186" i="1" s="1"/>
  <c r="O187" i="1"/>
  <c r="P187" i="1" s="1"/>
  <c r="O188" i="1"/>
  <c r="P188" i="1" s="1"/>
  <c r="O189" i="1"/>
  <c r="O190" i="1"/>
  <c r="P190" i="1" s="1"/>
  <c r="O191" i="1"/>
  <c r="P191" i="1" s="1"/>
  <c r="O192" i="1"/>
  <c r="P192" i="1" s="1"/>
  <c r="Q7" i="6" l="1"/>
  <c r="R7" i="6"/>
  <c r="P199" i="1"/>
  <c r="X61" i="5" s="1"/>
  <c r="W61" i="5"/>
  <c r="P222" i="1"/>
  <c r="X56" i="5" s="1"/>
  <c r="W56" i="5"/>
  <c r="P218" i="1"/>
  <c r="P238" i="1"/>
  <c r="X33" i="5" s="1"/>
  <c r="W33" i="5"/>
  <c r="P280" i="1"/>
  <c r="P276" i="1"/>
  <c r="X48" i="5" s="1"/>
  <c r="W48" i="5"/>
  <c r="P286" i="1"/>
  <c r="P189" i="1"/>
  <c r="P207" i="1"/>
  <c r="X51" i="5" s="1"/>
  <c r="W51" i="5"/>
  <c r="P271" i="1"/>
  <c r="O146" i="1"/>
  <c r="P146" i="1" s="1"/>
  <c r="O147" i="1"/>
  <c r="P147" i="1" s="1"/>
  <c r="O148" i="1"/>
  <c r="P148" i="1" s="1"/>
  <c r="O149" i="1"/>
  <c r="P149" i="1" s="1"/>
  <c r="O150" i="1"/>
  <c r="P150" i="1" s="1"/>
  <c r="O151" i="1"/>
  <c r="P151" i="1" s="1"/>
  <c r="O152" i="1"/>
  <c r="P152" i="1" s="1"/>
  <c r="O154" i="1"/>
  <c r="P154" i="1" s="1"/>
  <c r="O155" i="1"/>
  <c r="P155" i="1" s="1"/>
  <c r="O156" i="1"/>
  <c r="P156" i="1" s="1"/>
  <c r="O157" i="1"/>
  <c r="O158" i="1"/>
  <c r="P158" i="1" s="1"/>
  <c r="O159" i="1"/>
  <c r="P159" i="1" s="1"/>
  <c r="O160" i="1"/>
  <c r="P160" i="1" s="1"/>
  <c r="O162" i="1"/>
  <c r="P162" i="1" s="1"/>
  <c r="O163" i="1"/>
  <c r="P163" i="1" s="1"/>
  <c r="O164" i="1"/>
  <c r="P164" i="1" s="1"/>
  <c r="O165" i="1"/>
  <c r="P165" i="1" s="1"/>
  <c r="O166" i="1"/>
  <c r="P166" i="1" s="1"/>
  <c r="O167" i="1"/>
  <c r="P167" i="1" s="1"/>
  <c r="O168" i="1"/>
  <c r="P168" i="1" s="1"/>
  <c r="O170" i="1"/>
  <c r="P170" i="1" s="1"/>
  <c r="O171" i="1"/>
  <c r="P171" i="1" s="1"/>
  <c r="O172" i="1"/>
  <c r="P172" i="1" s="1"/>
  <c r="O173" i="1"/>
  <c r="P173" i="1" s="1"/>
  <c r="O174" i="1"/>
  <c r="P174" i="1" s="1"/>
  <c r="O175" i="1"/>
  <c r="P175" i="1" s="1"/>
  <c r="O176" i="1"/>
  <c r="P176" i="1" l="1"/>
  <c r="P157" i="1"/>
  <c r="O122" i="1"/>
  <c r="P122" i="1" s="1"/>
  <c r="O123" i="1"/>
  <c r="O124" i="1"/>
  <c r="P124" i="1" s="1"/>
  <c r="O125" i="1"/>
  <c r="P125" i="1" s="1"/>
  <c r="O126" i="1"/>
  <c r="P126" i="1" s="1"/>
  <c r="O127" i="1"/>
  <c r="P127" i="1" s="1"/>
  <c r="O128" i="1"/>
  <c r="P128" i="1" s="1"/>
  <c r="O130" i="1"/>
  <c r="P130" i="1" s="1"/>
  <c r="O131" i="1"/>
  <c r="P131" i="1" s="1"/>
  <c r="O132" i="1"/>
  <c r="O133" i="1"/>
  <c r="P133" i="1" s="1"/>
  <c r="O134" i="1"/>
  <c r="P134" i="1" s="1"/>
  <c r="O135" i="1"/>
  <c r="O136" i="1"/>
  <c r="O138" i="1"/>
  <c r="P138" i="1" s="1"/>
  <c r="O139" i="1"/>
  <c r="P139" i="1" s="1"/>
  <c r="O106" i="1"/>
  <c r="P106" i="1" s="1"/>
  <c r="O107" i="1"/>
  <c r="P107" i="1" s="1"/>
  <c r="O108" i="1"/>
  <c r="P108" i="1" s="1"/>
  <c r="O109" i="1"/>
  <c r="P109" i="1" s="1"/>
  <c r="O110" i="1"/>
  <c r="P110" i="1" s="1"/>
  <c r="O111" i="1"/>
  <c r="P111" i="1" s="1"/>
  <c r="O112" i="1"/>
  <c r="P112" i="1" s="1"/>
  <c r="O114" i="1"/>
  <c r="P114" i="1" s="1"/>
  <c r="O115" i="1"/>
  <c r="P115" i="1" s="1"/>
  <c r="O116" i="1"/>
  <c r="O117" i="1"/>
  <c r="P117" i="1" s="1"/>
  <c r="O118" i="1"/>
  <c r="O119" i="1"/>
  <c r="P119" i="1" s="1"/>
  <c r="O120" i="1"/>
  <c r="P120" i="1" s="1"/>
  <c r="O98" i="1"/>
  <c r="P98" i="1" s="1"/>
  <c r="O99" i="1"/>
  <c r="P99" i="1" s="1"/>
  <c r="O100" i="1"/>
  <c r="O101" i="1"/>
  <c r="O102" i="1"/>
  <c r="P102" i="1" s="1"/>
  <c r="O103" i="1"/>
  <c r="O74" i="1"/>
  <c r="P74" i="1" s="1"/>
  <c r="O75" i="1"/>
  <c r="P75" i="1" s="1"/>
  <c r="O76" i="1"/>
  <c r="P76" i="1" s="1"/>
  <c r="O77" i="1"/>
  <c r="P77" i="1" s="1"/>
  <c r="O78" i="1"/>
  <c r="P78" i="1" s="1"/>
  <c r="O79" i="1"/>
  <c r="P79" i="1" s="1"/>
  <c r="O80" i="1"/>
  <c r="P80" i="1" s="1"/>
  <c r="O82" i="1"/>
  <c r="O83" i="1"/>
  <c r="P83" i="1" s="1"/>
  <c r="O84" i="1"/>
  <c r="P84" i="1" s="1"/>
  <c r="O85" i="1"/>
  <c r="P85" i="1" s="1"/>
  <c r="O86" i="1"/>
  <c r="P86" i="1" s="1"/>
  <c r="O87" i="1"/>
  <c r="P87" i="1" s="1"/>
  <c r="O88" i="1"/>
  <c r="P88" i="1" s="1"/>
  <c r="O90" i="1"/>
  <c r="P90" i="1" s="1"/>
  <c r="O91" i="1"/>
  <c r="P91" i="1" s="1"/>
  <c r="O92" i="1"/>
  <c r="P92" i="1" s="1"/>
  <c r="O93" i="1"/>
  <c r="P93" i="1" s="1"/>
  <c r="O94" i="1"/>
  <c r="P94" i="1" s="1"/>
  <c r="O95" i="1"/>
  <c r="P95" i="1" s="1"/>
  <c r="O96" i="1"/>
  <c r="P96" i="1" s="1"/>
  <c r="P82" i="1" l="1"/>
  <c r="X54" i="5" s="1"/>
  <c r="W54" i="5"/>
  <c r="P103" i="1"/>
  <c r="X79" i="5" s="1"/>
  <c r="W79" i="5"/>
  <c r="P101" i="1"/>
  <c r="P118" i="1"/>
  <c r="X68" i="5" s="1"/>
  <c r="W68" i="5"/>
  <c r="P116" i="1"/>
  <c r="X82" i="5" s="1"/>
  <c r="W82" i="5"/>
  <c r="P136" i="1"/>
  <c r="P132" i="1"/>
  <c r="X63" i="5" s="1"/>
  <c r="W63" i="5"/>
  <c r="P123" i="1"/>
  <c r="X71" i="5" s="1"/>
  <c r="W71" i="5"/>
  <c r="P100" i="1"/>
  <c r="X28" i="5" s="1"/>
  <c r="W28" i="5"/>
  <c r="P135" i="1"/>
  <c r="O50" i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8" i="1"/>
  <c r="P58" i="1" s="1"/>
  <c r="O59" i="1"/>
  <c r="O60" i="1"/>
  <c r="O61" i="1"/>
  <c r="P61" i="1" s="1"/>
  <c r="O62" i="1"/>
  <c r="P62" i="1" s="1"/>
  <c r="O63" i="1"/>
  <c r="P63" i="1" s="1"/>
  <c r="O64" i="1"/>
  <c r="P64" i="1" s="1"/>
  <c r="O66" i="1"/>
  <c r="P66" i="1" s="1"/>
  <c r="O67" i="1"/>
  <c r="P67" i="1" s="1"/>
  <c r="O68" i="1"/>
  <c r="O69" i="1"/>
  <c r="P69" i="1" s="1"/>
  <c r="O70" i="1"/>
  <c r="O71" i="1"/>
  <c r="P71" i="1" s="1"/>
  <c r="O26" i="1"/>
  <c r="O27" i="1"/>
  <c r="O28" i="1"/>
  <c r="P28" i="1" s="1"/>
  <c r="O29" i="1"/>
  <c r="P29" i="1" s="1"/>
  <c r="O30" i="1"/>
  <c r="P30" i="1" s="1"/>
  <c r="O31" i="1"/>
  <c r="P31" i="1" s="1"/>
  <c r="O32" i="1"/>
  <c r="P32" i="1" s="1"/>
  <c r="O34" i="1"/>
  <c r="P34" i="1" s="1"/>
  <c r="O35" i="1"/>
  <c r="P35" i="1" s="1"/>
  <c r="O36" i="1"/>
  <c r="P36" i="1" s="1"/>
  <c r="O37" i="1"/>
  <c r="O38" i="1"/>
  <c r="P38" i="1" s="1"/>
  <c r="O39" i="1"/>
  <c r="O40" i="1"/>
  <c r="P40" i="1" s="1"/>
  <c r="O42" i="1"/>
  <c r="O43" i="1"/>
  <c r="P43" i="1" s="1"/>
  <c r="X19" i="5"/>
  <c r="X13" i="5"/>
  <c r="X10" i="5"/>
  <c r="X4" i="5"/>
  <c r="W19" i="5"/>
  <c r="W13" i="5"/>
  <c r="W10" i="5"/>
  <c r="W4" i="5"/>
  <c r="T21" i="5"/>
  <c r="T20" i="5"/>
  <c r="T19" i="5"/>
  <c r="T16" i="5"/>
  <c r="T15" i="5"/>
  <c r="T14" i="5"/>
  <c r="T13" i="5"/>
  <c r="T12" i="5"/>
  <c r="T10" i="5"/>
  <c r="T7" i="5"/>
  <c r="T6" i="5"/>
  <c r="T4" i="5"/>
  <c r="Q21" i="5"/>
  <c r="Q20" i="5"/>
  <c r="Q19" i="5"/>
  <c r="Q16" i="5"/>
  <c r="Q15" i="5"/>
  <c r="Q14" i="5"/>
  <c r="Q13" i="5"/>
  <c r="Q12" i="5"/>
  <c r="Q10" i="5"/>
  <c r="Q7" i="5"/>
  <c r="Q6" i="5"/>
  <c r="Q4" i="5"/>
  <c r="P21" i="5"/>
  <c r="P20" i="5"/>
  <c r="P19" i="5"/>
  <c r="P16" i="5"/>
  <c r="P15" i="5"/>
  <c r="P14" i="5"/>
  <c r="P13" i="5"/>
  <c r="P12" i="5"/>
  <c r="P10" i="5"/>
  <c r="P6" i="5"/>
  <c r="P4" i="5"/>
  <c r="C21" i="5"/>
  <c r="C20" i="5"/>
  <c r="C19" i="5"/>
  <c r="C16" i="5"/>
  <c r="C15" i="5"/>
  <c r="C14" i="5"/>
  <c r="C13" i="5"/>
  <c r="C12" i="5"/>
  <c r="C10" i="5"/>
  <c r="C7" i="5"/>
  <c r="C6" i="5"/>
  <c r="C4" i="5"/>
  <c r="B83" i="5"/>
  <c r="B82" i="5"/>
  <c r="B81" i="5"/>
  <c r="B80" i="5"/>
  <c r="B79" i="5"/>
  <c r="B78" i="5"/>
  <c r="B77" i="5"/>
  <c r="B76" i="5"/>
  <c r="B74" i="5"/>
  <c r="B73" i="5"/>
  <c r="B72" i="5"/>
  <c r="B71" i="5"/>
  <c r="B70" i="5"/>
  <c r="B69" i="5"/>
  <c r="B68" i="5"/>
  <c r="B67" i="5"/>
  <c r="B64" i="5"/>
  <c r="B63" i="5"/>
  <c r="B62" i="5"/>
  <c r="B61" i="5"/>
  <c r="B60" i="5"/>
  <c r="B59" i="5"/>
  <c r="B56" i="5"/>
  <c r="B55" i="5"/>
  <c r="B54" i="5"/>
  <c r="B53" i="5"/>
  <c r="B52" i="5"/>
  <c r="B51" i="5"/>
  <c r="B50" i="5"/>
  <c r="B48" i="5"/>
  <c r="B46" i="5"/>
  <c r="B45" i="5"/>
  <c r="B44" i="5"/>
  <c r="B39" i="5"/>
  <c r="B37" i="5"/>
  <c r="B36" i="5"/>
  <c r="B35" i="5"/>
  <c r="B33" i="5"/>
  <c r="B32" i="5"/>
  <c r="B29" i="5"/>
  <c r="B28" i="5"/>
  <c r="B27" i="5"/>
  <c r="B26" i="5"/>
  <c r="B25" i="5"/>
  <c r="B24" i="5"/>
  <c r="B23" i="5"/>
  <c r="B21" i="5"/>
  <c r="B20" i="5"/>
  <c r="B19" i="5"/>
  <c r="B16" i="5"/>
  <c r="B15" i="5"/>
  <c r="B14" i="5"/>
  <c r="B13" i="5"/>
  <c r="B12" i="5"/>
  <c r="B10" i="5"/>
  <c r="B7" i="5"/>
  <c r="B6" i="5"/>
  <c r="B4" i="5"/>
  <c r="T22" i="5"/>
  <c r="Q22" i="5"/>
  <c r="P22" i="5"/>
  <c r="B22" i="5"/>
  <c r="C22" i="5"/>
  <c r="M283" i="1"/>
  <c r="M284" i="1"/>
  <c r="M285" i="1"/>
  <c r="M286" i="1"/>
  <c r="M287" i="1"/>
  <c r="M288" i="1"/>
  <c r="M291" i="1"/>
  <c r="M292" i="1"/>
  <c r="M293" i="1"/>
  <c r="U19" i="5" s="1"/>
  <c r="M294" i="1"/>
  <c r="M295" i="1"/>
  <c r="M296" i="1"/>
  <c r="H282" i="1"/>
  <c r="H283" i="1"/>
  <c r="H284" i="1"/>
  <c r="H285" i="1"/>
  <c r="H286" i="1"/>
  <c r="H287" i="1"/>
  <c r="H288" i="1"/>
  <c r="H290" i="1"/>
  <c r="H291" i="1"/>
  <c r="H292" i="1"/>
  <c r="H293" i="1"/>
  <c r="R19" i="5" s="1"/>
  <c r="H294" i="1"/>
  <c r="H295" i="1"/>
  <c r="H296" i="1"/>
  <c r="H274" i="1"/>
  <c r="H275" i="1"/>
  <c r="H276" i="1"/>
  <c r="H277" i="1"/>
  <c r="H278" i="1"/>
  <c r="H279" i="1"/>
  <c r="H280" i="1"/>
  <c r="M275" i="1"/>
  <c r="M276" i="1"/>
  <c r="M277" i="1"/>
  <c r="M278" i="1"/>
  <c r="M279" i="1"/>
  <c r="M280" i="1"/>
  <c r="H266" i="1"/>
  <c r="H267" i="1"/>
  <c r="H268" i="1"/>
  <c r="H269" i="1"/>
  <c r="H270" i="1"/>
  <c r="H271" i="1"/>
  <c r="H272" i="1"/>
  <c r="M267" i="1"/>
  <c r="M268" i="1"/>
  <c r="M269" i="1"/>
  <c r="M270" i="1"/>
  <c r="M271" i="1"/>
  <c r="M272" i="1"/>
  <c r="H258" i="1"/>
  <c r="H259" i="1"/>
  <c r="H260" i="1"/>
  <c r="H261" i="1"/>
  <c r="H262" i="1"/>
  <c r="H263" i="1"/>
  <c r="H264" i="1"/>
  <c r="M259" i="1"/>
  <c r="M260" i="1"/>
  <c r="M261" i="1"/>
  <c r="M262" i="1"/>
  <c r="M263" i="1"/>
  <c r="M264" i="1"/>
  <c r="M243" i="1"/>
  <c r="M244" i="1"/>
  <c r="M245" i="1"/>
  <c r="M246" i="1"/>
  <c r="M247" i="1"/>
  <c r="M248" i="1"/>
  <c r="M251" i="1"/>
  <c r="M252" i="1"/>
  <c r="M253" i="1"/>
  <c r="M254" i="1"/>
  <c r="M255" i="1"/>
  <c r="M256" i="1"/>
  <c r="H242" i="1"/>
  <c r="H243" i="1"/>
  <c r="H244" i="1"/>
  <c r="H245" i="1"/>
  <c r="H246" i="1"/>
  <c r="H247" i="1"/>
  <c r="H248" i="1"/>
  <c r="H250" i="1"/>
  <c r="H251" i="1"/>
  <c r="H252" i="1"/>
  <c r="H253" i="1"/>
  <c r="H254" i="1"/>
  <c r="H255" i="1"/>
  <c r="H256" i="1"/>
  <c r="M235" i="1"/>
  <c r="M236" i="1"/>
  <c r="M237" i="1"/>
  <c r="M238" i="1"/>
  <c r="M239" i="1"/>
  <c r="M240" i="1"/>
  <c r="H234" i="1"/>
  <c r="H235" i="1"/>
  <c r="H236" i="1"/>
  <c r="H237" i="1"/>
  <c r="H238" i="1"/>
  <c r="H239" i="1"/>
  <c r="H240" i="1"/>
  <c r="M227" i="1"/>
  <c r="M228" i="1"/>
  <c r="M229" i="1"/>
  <c r="M230" i="1"/>
  <c r="M231" i="1"/>
  <c r="M232" i="1"/>
  <c r="H226" i="1"/>
  <c r="H227" i="1"/>
  <c r="H228" i="1"/>
  <c r="H229" i="1"/>
  <c r="H230" i="1"/>
  <c r="H231" i="1"/>
  <c r="H232" i="1"/>
  <c r="M219" i="1"/>
  <c r="M220" i="1"/>
  <c r="M221" i="1"/>
  <c r="M222" i="1"/>
  <c r="V56" i="5" s="1"/>
  <c r="M223" i="1"/>
  <c r="M224" i="1"/>
  <c r="M211" i="1"/>
  <c r="M212" i="1"/>
  <c r="M213" i="1"/>
  <c r="M214" i="1"/>
  <c r="M215" i="1"/>
  <c r="M216" i="1"/>
  <c r="H210" i="1"/>
  <c r="H211" i="1"/>
  <c r="H212" i="1"/>
  <c r="H213" i="1"/>
  <c r="H214" i="1"/>
  <c r="H215" i="1"/>
  <c r="H216" i="1"/>
  <c r="H218" i="1"/>
  <c r="H219" i="1"/>
  <c r="H220" i="1"/>
  <c r="H221" i="1"/>
  <c r="H222" i="1"/>
  <c r="H223" i="1"/>
  <c r="H224" i="1"/>
  <c r="M203" i="1"/>
  <c r="M204" i="1"/>
  <c r="M205" i="1"/>
  <c r="M206" i="1"/>
  <c r="M207" i="1"/>
  <c r="M208" i="1"/>
  <c r="H202" i="1"/>
  <c r="H203" i="1"/>
  <c r="H204" i="1"/>
  <c r="H205" i="1"/>
  <c r="H206" i="1"/>
  <c r="H207" i="1"/>
  <c r="H208" i="1"/>
  <c r="M195" i="1"/>
  <c r="M196" i="1"/>
  <c r="M197" i="1"/>
  <c r="M198" i="1"/>
  <c r="M199" i="1"/>
  <c r="M200" i="1"/>
  <c r="H194" i="1"/>
  <c r="H195" i="1"/>
  <c r="H196" i="1"/>
  <c r="H197" i="1"/>
  <c r="H198" i="1"/>
  <c r="H199" i="1"/>
  <c r="H200" i="1"/>
  <c r="M187" i="1"/>
  <c r="M188" i="1"/>
  <c r="M189" i="1"/>
  <c r="M190" i="1"/>
  <c r="M191" i="1"/>
  <c r="M192" i="1"/>
  <c r="H186" i="1"/>
  <c r="H187" i="1"/>
  <c r="H188" i="1"/>
  <c r="H189" i="1"/>
  <c r="H190" i="1"/>
  <c r="H191" i="1"/>
  <c r="H192" i="1"/>
  <c r="M179" i="1"/>
  <c r="M180" i="1"/>
  <c r="M181" i="1"/>
  <c r="M182" i="1"/>
  <c r="M183" i="1"/>
  <c r="M184" i="1"/>
  <c r="H178" i="1"/>
  <c r="H179" i="1"/>
  <c r="H180" i="1"/>
  <c r="H181" i="1"/>
  <c r="H182" i="1"/>
  <c r="H183" i="1"/>
  <c r="H184" i="1"/>
  <c r="M171" i="1"/>
  <c r="M172" i="1"/>
  <c r="M173" i="1"/>
  <c r="M174" i="1"/>
  <c r="M175" i="1"/>
  <c r="M176" i="1"/>
  <c r="H170" i="1"/>
  <c r="H171" i="1"/>
  <c r="H172" i="1"/>
  <c r="H173" i="1"/>
  <c r="H174" i="1"/>
  <c r="H175" i="1"/>
  <c r="H176" i="1"/>
  <c r="M163" i="1"/>
  <c r="M164" i="1"/>
  <c r="M165" i="1"/>
  <c r="M166" i="1"/>
  <c r="M167" i="1"/>
  <c r="M168" i="1"/>
  <c r="H162" i="1"/>
  <c r="H163" i="1"/>
  <c r="H164" i="1"/>
  <c r="H165" i="1"/>
  <c r="H166" i="1"/>
  <c r="H167" i="1"/>
  <c r="H168" i="1"/>
  <c r="M155" i="1"/>
  <c r="U13" i="5" s="1"/>
  <c r="M156" i="1"/>
  <c r="M157" i="1"/>
  <c r="M158" i="1"/>
  <c r="M159" i="1"/>
  <c r="M160" i="1"/>
  <c r="H154" i="1"/>
  <c r="H155" i="1"/>
  <c r="R13" i="5" s="1"/>
  <c r="H156" i="1"/>
  <c r="H157" i="1"/>
  <c r="H158" i="1"/>
  <c r="H159" i="1"/>
  <c r="H160" i="1"/>
  <c r="M147" i="1"/>
  <c r="M148" i="1"/>
  <c r="M149" i="1"/>
  <c r="M150" i="1"/>
  <c r="M151" i="1"/>
  <c r="M152" i="1"/>
  <c r="H146" i="1"/>
  <c r="H147" i="1"/>
  <c r="H148" i="1"/>
  <c r="H149" i="1"/>
  <c r="H150" i="1"/>
  <c r="H151" i="1"/>
  <c r="H152" i="1"/>
  <c r="H138" i="1"/>
  <c r="H139" i="1"/>
  <c r="M139" i="1"/>
  <c r="H130" i="1"/>
  <c r="H131" i="1"/>
  <c r="H132" i="1"/>
  <c r="H133" i="1"/>
  <c r="H134" i="1"/>
  <c r="H135" i="1"/>
  <c r="H136" i="1"/>
  <c r="M131" i="1"/>
  <c r="M132" i="1"/>
  <c r="M133" i="1"/>
  <c r="M134" i="1"/>
  <c r="M135" i="1"/>
  <c r="M136" i="1"/>
  <c r="M123" i="1"/>
  <c r="M124" i="1"/>
  <c r="M125" i="1"/>
  <c r="M126" i="1"/>
  <c r="M127" i="1"/>
  <c r="M128" i="1"/>
  <c r="H122" i="1"/>
  <c r="H123" i="1"/>
  <c r="H124" i="1"/>
  <c r="H125" i="1"/>
  <c r="H126" i="1"/>
  <c r="H127" i="1"/>
  <c r="H128" i="1"/>
  <c r="H106" i="1"/>
  <c r="H107" i="1"/>
  <c r="H108" i="1"/>
  <c r="H109" i="1"/>
  <c r="H110" i="1"/>
  <c r="H111" i="1"/>
  <c r="H112" i="1"/>
  <c r="H114" i="1"/>
  <c r="H115" i="1"/>
  <c r="H116" i="1"/>
  <c r="H117" i="1"/>
  <c r="H118" i="1"/>
  <c r="H119" i="1"/>
  <c r="H120" i="1"/>
  <c r="M107" i="1"/>
  <c r="M108" i="1"/>
  <c r="M109" i="1"/>
  <c r="M110" i="1"/>
  <c r="M111" i="1"/>
  <c r="M112" i="1"/>
  <c r="M115" i="1"/>
  <c r="M116" i="1"/>
  <c r="M117" i="1"/>
  <c r="M118" i="1"/>
  <c r="M119" i="1"/>
  <c r="M120" i="1"/>
  <c r="M91" i="1"/>
  <c r="M92" i="1"/>
  <c r="M93" i="1"/>
  <c r="M94" i="1"/>
  <c r="M95" i="1"/>
  <c r="M96" i="1"/>
  <c r="M99" i="1"/>
  <c r="M100" i="1"/>
  <c r="M101" i="1"/>
  <c r="M102" i="1"/>
  <c r="M103" i="1"/>
  <c r="H90" i="1"/>
  <c r="H91" i="1"/>
  <c r="H92" i="1"/>
  <c r="H93" i="1"/>
  <c r="H94" i="1"/>
  <c r="H95" i="1"/>
  <c r="H96" i="1"/>
  <c r="H98" i="1"/>
  <c r="H99" i="1"/>
  <c r="H100" i="1"/>
  <c r="H101" i="1"/>
  <c r="H102" i="1"/>
  <c r="H103" i="1"/>
  <c r="M83" i="1"/>
  <c r="M84" i="1"/>
  <c r="M85" i="1"/>
  <c r="M86" i="1"/>
  <c r="M87" i="1"/>
  <c r="M88" i="1"/>
  <c r="H82" i="1"/>
  <c r="H83" i="1"/>
  <c r="H84" i="1"/>
  <c r="H85" i="1"/>
  <c r="H86" i="1"/>
  <c r="H87" i="1"/>
  <c r="H88" i="1"/>
  <c r="M75" i="1"/>
  <c r="M76" i="1"/>
  <c r="M77" i="1"/>
  <c r="M78" i="1"/>
  <c r="M79" i="1"/>
  <c r="M80" i="1"/>
  <c r="H74" i="1"/>
  <c r="H75" i="1"/>
  <c r="H76" i="1"/>
  <c r="H77" i="1"/>
  <c r="H78" i="1"/>
  <c r="H79" i="1"/>
  <c r="H80" i="1"/>
  <c r="M67" i="1"/>
  <c r="M68" i="1"/>
  <c r="M69" i="1"/>
  <c r="M70" i="1"/>
  <c r="M71" i="1"/>
  <c r="H66" i="1"/>
  <c r="H67" i="1"/>
  <c r="H68" i="1"/>
  <c r="H69" i="1"/>
  <c r="H70" i="1"/>
  <c r="H71" i="1"/>
  <c r="H26" i="1"/>
  <c r="H27" i="1"/>
  <c r="H28" i="1"/>
  <c r="H29" i="1"/>
  <c r="H30" i="1"/>
  <c r="H31" i="1"/>
  <c r="H32" i="1"/>
  <c r="H34" i="1"/>
  <c r="H35" i="1"/>
  <c r="H36" i="1"/>
  <c r="H37" i="1"/>
  <c r="H38" i="1"/>
  <c r="H39" i="1"/>
  <c r="H40" i="1"/>
  <c r="H42" i="1"/>
  <c r="H43" i="1"/>
  <c r="H50" i="1"/>
  <c r="H51" i="1"/>
  <c r="H52" i="1"/>
  <c r="H53" i="1"/>
  <c r="H54" i="1"/>
  <c r="H55" i="1"/>
  <c r="H56" i="1"/>
  <c r="H59" i="1"/>
  <c r="H60" i="1"/>
  <c r="H61" i="1"/>
  <c r="H62" i="1"/>
  <c r="H63" i="1"/>
  <c r="H64" i="1"/>
  <c r="M51" i="1"/>
  <c r="M52" i="1"/>
  <c r="M53" i="1"/>
  <c r="M54" i="1"/>
  <c r="M55" i="1"/>
  <c r="M56" i="1"/>
  <c r="M59" i="1"/>
  <c r="M60" i="1"/>
  <c r="M61" i="1"/>
  <c r="M62" i="1"/>
  <c r="M63" i="1"/>
  <c r="M64" i="1"/>
  <c r="M27" i="1"/>
  <c r="M28" i="1"/>
  <c r="M29" i="1"/>
  <c r="M30" i="1"/>
  <c r="M31" i="1"/>
  <c r="M32" i="1"/>
  <c r="M35" i="1"/>
  <c r="M36" i="1"/>
  <c r="M37" i="1"/>
  <c r="M38" i="1"/>
  <c r="M39" i="1"/>
  <c r="M40" i="1"/>
  <c r="M43" i="1"/>
  <c r="V16" i="5" l="1"/>
  <c r="V4" i="5"/>
  <c r="B87" i="5"/>
  <c r="B86" i="5"/>
  <c r="C87" i="5"/>
  <c r="C86" i="5"/>
  <c r="P88" i="5"/>
  <c r="P87" i="5"/>
  <c r="P86" i="5"/>
  <c r="Q88" i="5"/>
  <c r="Q87" i="5"/>
  <c r="Q86" i="5"/>
  <c r="T88" i="5"/>
  <c r="T87" i="5"/>
  <c r="T86" i="5"/>
  <c r="S37" i="5"/>
  <c r="R37" i="5"/>
  <c r="R55" i="5"/>
  <c r="S55" i="5"/>
  <c r="S54" i="5"/>
  <c r="R54" i="5"/>
  <c r="S28" i="5"/>
  <c r="R28" i="5"/>
  <c r="R71" i="5"/>
  <c r="S71" i="5"/>
  <c r="R63" i="5"/>
  <c r="S63" i="5"/>
  <c r="S70" i="5"/>
  <c r="R70" i="5"/>
  <c r="S24" i="5"/>
  <c r="R24" i="5"/>
  <c r="S44" i="5"/>
  <c r="R44" i="5"/>
  <c r="S74" i="5"/>
  <c r="R74" i="5"/>
  <c r="S32" i="5"/>
  <c r="R32" i="5"/>
  <c r="S50" i="5"/>
  <c r="R50" i="5"/>
  <c r="S81" i="5"/>
  <c r="R81" i="5"/>
  <c r="S79" i="5"/>
  <c r="R79" i="5"/>
  <c r="S68" i="5"/>
  <c r="R68" i="5"/>
  <c r="R82" i="5"/>
  <c r="S82" i="5"/>
  <c r="R61" i="5"/>
  <c r="S61" i="5"/>
  <c r="R33" i="5"/>
  <c r="S33" i="5"/>
  <c r="S51" i="5"/>
  <c r="R51" i="5"/>
  <c r="S56" i="5"/>
  <c r="R56" i="5"/>
  <c r="S48" i="5"/>
  <c r="R48" i="5"/>
  <c r="V74" i="5"/>
  <c r="U74" i="5"/>
  <c r="V32" i="5"/>
  <c r="U32" i="5"/>
  <c r="V55" i="5"/>
  <c r="U55" i="5"/>
  <c r="V37" i="5"/>
  <c r="U37" i="5"/>
  <c r="V81" i="5"/>
  <c r="U81" i="5"/>
  <c r="V28" i="5"/>
  <c r="U28" i="5"/>
  <c r="V68" i="5"/>
  <c r="U68" i="5"/>
  <c r="V82" i="5"/>
  <c r="U82" i="5"/>
  <c r="V71" i="5"/>
  <c r="U71" i="5"/>
  <c r="V54" i="5"/>
  <c r="U54" i="5"/>
  <c r="V23" i="5"/>
  <c r="U23" i="5"/>
  <c r="V51" i="5"/>
  <c r="U51" i="5"/>
  <c r="P27" i="1"/>
  <c r="X55" i="5" s="1"/>
  <c r="W55" i="5"/>
  <c r="P60" i="1"/>
  <c r="X70" i="5" s="1"/>
  <c r="W70" i="5"/>
  <c r="V70" i="5"/>
  <c r="U70" i="5"/>
  <c r="V79" i="5"/>
  <c r="U79" i="5"/>
  <c r="V63" i="5"/>
  <c r="U63" i="5"/>
  <c r="V61" i="5"/>
  <c r="U61" i="5"/>
  <c r="U56" i="5"/>
  <c r="V33" i="5"/>
  <c r="U33" i="5"/>
  <c r="V48" i="5"/>
  <c r="U48" i="5"/>
  <c r="P42" i="1"/>
  <c r="X44" i="5" s="1"/>
  <c r="W44" i="5"/>
  <c r="P39" i="1"/>
  <c r="X74" i="5" s="1"/>
  <c r="W74" i="5"/>
  <c r="P37" i="1"/>
  <c r="X32" i="5" s="1"/>
  <c r="W32" i="5"/>
  <c r="P26" i="1"/>
  <c r="X50" i="5" s="1"/>
  <c r="W50" i="5"/>
  <c r="P70" i="1"/>
  <c r="P68" i="1"/>
  <c r="X81" i="5" s="1"/>
  <c r="W81" i="5"/>
  <c r="P59" i="1"/>
  <c r="X37" i="5" s="1"/>
  <c r="W37" i="5"/>
  <c r="P50" i="1"/>
  <c r="X24" i="5" s="1"/>
  <c r="W24" i="5"/>
  <c r="U21" i="5"/>
  <c r="U10" i="5"/>
  <c r="U4" i="5"/>
  <c r="U16" i="5"/>
  <c r="V10" i="5"/>
  <c r="V13" i="5"/>
  <c r="V19" i="5"/>
  <c r="V21" i="5"/>
  <c r="R10" i="5"/>
  <c r="S4" i="5"/>
  <c r="R4" i="5"/>
  <c r="S10" i="5"/>
  <c r="S13" i="5"/>
  <c r="S19" i="5"/>
  <c r="O10" i="1"/>
  <c r="O11" i="1"/>
  <c r="P11" i="1" s="1"/>
  <c r="O12" i="1"/>
  <c r="P12" i="1" s="1"/>
  <c r="O13" i="1"/>
  <c r="P13" i="1" s="1"/>
  <c r="O14" i="1"/>
  <c r="O15" i="1"/>
  <c r="P15" i="1" s="1"/>
  <c r="O16" i="1"/>
  <c r="P16" i="1" s="1"/>
  <c r="O18" i="1"/>
  <c r="O19" i="1"/>
  <c r="O20" i="1"/>
  <c r="O21" i="1"/>
  <c r="O22" i="1"/>
  <c r="O23" i="1"/>
  <c r="P23" i="1" l="1"/>
  <c r="X80" i="5" s="1"/>
  <c r="W80" i="5"/>
  <c r="P19" i="1"/>
  <c r="X60" i="5" s="1"/>
  <c r="W60" i="5"/>
  <c r="P14" i="1"/>
  <c r="X77" i="5" s="1"/>
  <c r="W77" i="5"/>
  <c r="P22" i="1"/>
  <c r="X72" i="5" s="1"/>
  <c r="W72" i="5"/>
  <c r="P20" i="1"/>
  <c r="X73" i="5" s="1"/>
  <c r="W73" i="5"/>
  <c r="P18" i="1"/>
  <c r="X67" i="5" s="1"/>
  <c r="W67" i="5"/>
  <c r="P21" i="1"/>
  <c r="X7" i="5" s="1"/>
  <c r="W7" i="5"/>
  <c r="P10" i="1"/>
  <c r="X16" i="5" s="1"/>
  <c r="W16" i="5"/>
  <c r="M19" i="1"/>
  <c r="M20" i="1"/>
  <c r="M21" i="1"/>
  <c r="M22" i="1"/>
  <c r="M23" i="1"/>
  <c r="H18" i="1"/>
  <c r="H19" i="1"/>
  <c r="H20" i="1"/>
  <c r="H21" i="1"/>
  <c r="H22" i="1"/>
  <c r="H23" i="1"/>
  <c r="H10" i="1"/>
  <c r="H11" i="1"/>
  <c r="H12" i="1"/>
  <c r="H13" i="1"/>
  <c r="H14" i="1"/>
  <c r="H15" i="1"/>
  <c r="H16" i="1"/>
  <c r="M11" i="1"/>
  <c r="M12" i="1"/>
  <c r="M13" i="1"/>
  <c r="M14" i="1"/>
  <c r="M15" i="1"/>
  <c r="M16" i="1"/>
  <c r="O3" i="1"/>
  <c r="O4" i="1"/>
  <c r="O5" i="1"/>
  <c r="O6" i="1"/>
  <c r="O7" i="1"/>
  <c r="O8" i="1"/>
  <c r="H3" i="1"/>
  <c r="H4" i="1"/>
  <c r="H5" i="1"/>
  <c r="H6" i="1"/>
  <c r="H7" i="1"/>
  <c r="H8" i="1"/>
  <c r="O2" i="1"/>
  <c r="H2" i="1"/>
  <c r="M4" i="1"/>
  <c r="M5" i="1"/>
  <c r="M6" i="1"/>
  <c r="M7" i="1"/>
  <c r="M8" i="1"/>
  <c r="M3" i="1"/>
  <c r="S62" i="5" l="1"/>
  <c r="R62" i="5"/>
  <c r="R25" i="5"/>
  <c r="S25" i="5"/>
  <c r="S45" i="5"/>
  <c r="R45" i="5"/>
  <c r="R80" i="5"/>
  <c r="S80" i="5"/>
  <c r="S60" i="5"/>
  <c r="R60" i="5"/>
  <c r="S29" i="5"/>
  <c r="R59" i="5"/>
  <c r="S59" i="5"/>
  <c r="S77" i="5"/>
  <c r="R77" i="5"/>
  <c r="S72" i="5"/>
  <c r="R72" i="5"/>
  <c r="R73" i="5"/>
  <c r="S73" i="5"/>
  <c r="R67" i="5"/>
  <c r="S67" i="5"/>
  <c r="V45" i="5"/>
  <c r="U45" i="5"/>
  <c r="V62" i="5"/>
  <c r="U62" i="5"/>
  <c r="V25" i="5"/>
  <c r="U25" i="5"/>
  <c r="P6" i="1"/>
  <c r="X29" i="5" s="1"/>
  <c r="W29" i="5"/>
  <c r="P4" i="1"/>
  <c r="X59" i="5" s="1"/>
  <c r="W59" i="5"/>
  <c r="V77" i="5"/>
  <c r="U77" i="5"/>
  <c r="V72" i="5"/>
  <c r="U72" i="5"/>
  <c r="V73" i="5"/>
  <c r="U73" i="5"/>
  <c r="V29" i="5"/>
  <c r="U29" i="5"/>
  <c r="V59" i="5"/>
  <c r="U59" i="5"/>
  <c r="P7" i="1"/>
  <c r="X62" i="5" s="1"/>
  <c r="W62" i="5"/>
  <c r="P5" i="1"/>
  <c r="X25" i="5" s="1"/>
  <c r="W25" i="5"/>
  <c r="P3" i="1"/>
  <c r="X45" i="5" s="1"/>
  <c r="W45" i="5"/>
  <c r="V80" i="5"/>
  <c r="U80" i="5"/>
  <c r="V60" i="5"/>
  <c r="U60" i="5"/>
  <c r="P8" i="1"/>
  <c r="X15" i="5" s="1"/>
  <c r="W15" i="5"/>
  <c r="U15" i="5"/>
  <c r="V15" i="5"/>
  <c r="V7" i="5"/>
  <c r="U7" i="5"/>
  <c r="R15" i="5"/>
  <c r="S15" i="5"/>
  <c r="S16" i="5"/>
  <c r="R16" i="5"/>
  <c r="S7" i="5"/>
  <c r="R7" i="5"/>
  <c r="P2" i="1"/>
  <c r="O299" i="1"/>
  <c r="O300" i="1"/>
  <c r="O301" i="1"/>
  <c r="O302" i="1"/>
  <c r="W47" i="5" s="1"/>
  <c r="O303" i="1"/>
  <c r="O304" i="1"/>
  <c r="O306" i="1"/>
  <c r="O307" i="1"/>
  <c r="O308" i="1"/>
  <c r="O309" i="1"/>
  <c r="P309" i="1" s="1"/>
  <c r="O310" i="1"/>
  <c r="O311" i="1"/>
  <c r="O314" i="1"/>
  <c r="O315" i="1"/>
  <c r="O316" i="1"/>
  <c r="O317" i="1"/>
  <c r="O318" i="1"/>
  <c r="O319" i="1"/>
  <c r="O320" i="1"/>
  <c r="O298" i="1"/>
  <c r="M300" i="1"/>
  <c r="M301" i="1"/>
  <c r="M302" i="1"/>
  <c r="M303" i="1"/>
  <c r="M304" i="1"/>
  <c r="M307" i="1"/>
  <c r="M308" i="1"/>
  <c r="M309" i="1"/>
  <c r="V22" i="5" s="1"/>
  <c r="M310" i="1"/>
  <c r="M311" i="1"/>
  <c r="M315" i="1"/>
  <c r="M316" i="1"/>
  <c r="M317" i="1"/>
  <c r="M318" i="1"/>
  <c r="M319" i="1"/>
  <c r="M299" i="1"/>
  <c r="H306" i="1"/>
  <c r="H307" i="1"/>
  <c r="H308" i="1"/>
  <c r="H309" i="1"/>
  <c r="R22" i="5" s="1"/>
  <c r="H310" i="1"/>
  <c r="H311" i="1"/>
  <c r="H314" i="1"/>
  <c r="H315" i="1"/>
  <c r="H316" i="1"/>
  <c r="H317" i="1"/>
  <c r="H318" i="1"/>
  <c r="H319" i="1"/>
  <c r="H320" i="1"/>
  <c r="H299" i="1"/>
  <c r="H300" i="1"/>
  <c r="H301" i="1"/>
  <c r="H302" i="1"/>
  <c r="H303" i="1"/>
  <c r="H304" i="1"/>
  <c r="H298" i="1"/>
  <c r="U47" i="5" l="1"/>
  <c r="V47" i="5"/>
  <c r="S47" i="5"/>
  <c r="R47" i="5"/>
  <c r="S76" i="5"/>
  <c r="R76" i="5"/>
  <c r="S39" i="5"/>
  <c r="R39" i="5"/>
  <c r="R36" i="5"/>
  <c r="S36" i="5"/>
  <c r="S26" i="5"/>
  <c r="R26" i="5"/>
  <c r="S35" i="5"/>
  <c r="R35" i="5"/>
  <c r="R52" i="5"/>
  <c r="S52" i="5"/>
  <c r="S53" i="5"/>
  <c r="R53" i="5"/>
  <c r="R27" i="5"/>
  <c r="S27" i="5"/>
  <c r="S83" i="5"/>
  <c r="R83" i="5"/>
  <c r="R69" i="5"/>
  <c r="S69" i="5"/>
  <c r="R23" i="5"/>
  <c r="S23" i="5"/>
  <c r="R64" i="5"/>
  <c r="S64" i="5"/>
  <c r="R46" i="5"/>
  <c r="S46" i="5"/>
  <c r="V36" i="5"/>
  <c r="U36" i="5"/>
  <c r="V26" i="5"/>
  <c r="U26" i="5"/>
  <c r="V35" i="5"/>
  <c r="U35" i="5"/>
  <c r="V64" i="5"/>
  <c r="U64" i="5"/>
  <c r="V46" i="5"/>
  <c r="U46" i="5"/>
  <c r="V53" i="5"/>
  <c r="U53" i="5"/>
  <c r="V27" i="5"/>
  <c r="U27" i="5"/>
  <c r="P320" i="1"/>
  <c r="X83" i="5" s="1"/>
  <c r="W83" i="5"/>
  <c r="P316" i="1"/>
  <c r="X69" i="5" s="1"/>
  <c r="W69" i="5"/>
  <c r="P314" i="1"/>
  <c r="X23" i="5" s="1"/>
  <c r="W23" i="5"/>
  <c r="P310" i="1"/>
  <c r="X64" i="5" s="1"/>
  <c r="W64" i="5"/>
  <c r="P308" i="1"/>
  <c r="X46" i="5" s="1"/>
  <c r="W46" i="5"/>
  <c r="P303" i="1"/>
  <c r="X39" i="5" s="1"/>
  <c r="W39" i="5"/>
  <c r="P299" i="1"/>
  <c r="X36" i="5" s="1"/>
  <c r="W36" i="5"/>
  <c r="V83" i="5"/>
  <c r="U83" i="5"/>
  <c r="V69" i="5"/>
  <c r="U69" i="5"/>
  <c r="V52" i="5"/>
  <c r="U52" i="5"/>
  <c r="V39" i="5"/>
  <c r="U39" i="5"/>
  <c r="P298" i="1"/>
  <c r="X76" i="5" s="1"/>
  <c r="W76" i="5"/>
  <c r="P319" i="1"/>
  <c r="X26" i="5" s="1"/>
  <c r="W26" i="5"/>
  <c r="P317" i="1"/>
  <c r="X35" i="5" s="1"/>
  <c r="W35" i="5"/>
  <c r="P311" i="1"/>
  <c r="X52" i="5" s="1"/>
  <c r="W52" i="5"/>
  <c r="P304" i="1"/>
  <c r="X53" i="5" s="1"/>
  <c r="W53" i="5"/>
  <c r="P302" i="1"/>
  <c r="X47" i="5" s="1"/>
  <c r="P300" i="1"/>
  <c r="X27" i="5" s="1"/>
  <c r="W27" i="5"/>
  <c r="U6" i="5"/>
  <c r="V6" i="5"/>
  <c r="P318" i="1"/>
  <c r="X12" i="5" s="1"/>
  <c r="W12" i="5"/>
  <c r="P306" i="1"/>
  <c r="X21" i="5" s="1"/>
  <c r="W21" i="5"/>
  <c r="P301" i="1"/>
  <c r="X14" i="5" s="1"/>
  <c r="W14" i="5"/>
  <c r="V12" i="5"/>
  <c r="U12" i="5"/>
  <c r="V20" i="5"/>
  <c r="U20" i="5"/>
  <c r="V14" i="5"/>
  <c r="U14" i="5"/>
  <c r="P315" i="1"/>
  <c r="X6" i="5" s="1"/>
  <c r="W6" i="5"/>
  <c r="P307" i="1"/>
  <c r="X20" i="5" s="1"/>
  <c r="W20" i="5"/>
  <c r="S12" i="5"/>
  <c r="R12" i="5"/>
  <c r="R21" i="5"/>
  <c r="S21" i="5"/>
  <c r="R14" i="5"/>
  <c r="S14" i="5"/>
  <c r="R6" i="5"/>
  <c r="S6" i="5"/>
  <c r="S20" i="5"/>
  <c r="R20" i="5"/>
  <c r="U22" i="5"/>
  <c r="W22" i="5"/>
  <c r="S22" i="5"/>
  <c r="X22" i="5"/>
  <c r="S87" i="5" l="1"/>
  <c r="S88" i="5"/>
  <c r="S86" i="5"/>
  <c r="W87" i="5"/>
  <c r="W88" i="5"/>
  <c r="W86" i="5"/>
  <c r="V87" i="5"/>
  <c r="V86" i="5"/>
  <c r="R88" i="5"/>
  <c r="R86" i="5"/>
  <c r="R87" i="5"/>
  <c r="X88" i="5"/>
  <c r="X86" i="5"/>
  <c r="X87" i="5"/>
  <c r="U88" i="5"/>
  <c r="U86" i="5"/>
</calcChain>
</file>

<file path=xl/sharedStrings.xml><?xml version="1.0" encoding="utf-8"?>
<sst xmlns="http://schemas.openxmlformats.org/spreadsheetml/2006/main" count="19388" uniqueCount="381">
  <si>
    <t>OJy</t>
  </si>
  <si>
    <t>osuus</t>
  </si>
  <si>
    <t>min/km</t>
  </si>
  <si>
    <t>suurin</t>
  </si>
  <si>
    <t>kärkeen</t>
  </si>
  <si>
    <t>Nimi</t>
  </si>
  <si>
    <t>krt</t>
  </si>
  <si>
    <t>km</t>
  </si>
  <si>
    <t>I</t>
  </si>
  <si>
    <t>II</t>
  </si>
  <si>
    <t>III</t>
  </si>
  <si>
    <t>os. 1</t>
  </si>
  <si>
    <t>os. 2</t>
  </si>
  <si>
    <t>os. 3</t>
  </si>
  <si>
    <t>os. 4</t>
  </si>
  <si>
    <t>os. 5</t>
  </si>
  <si>
    <t>os. 6</t>
  </si>
  <si>
    <t>os. 7</t>
  </si>
  <si>
    <t>nopein</t>
  </si>
  <si>
    <t>hitain</t>
  </si>
  <si>
    <t>paras_sija</t>
  </si>
  <si>
    <t>nosto</t>
  </si>
  <si>
    <t>pudotus</t>
  </si>
  <si>
    <t>pienin_ero</t>
  </si>
  <si>
    <t>Aho-Mantila Jaakko</t>
  </si>
  <si>
    <t>Ahvenainen Mika</t>
  </si>
  <si>
    <t>Ahvenainen Ville</t>
  </si>
  <si>
    <t>Alakuijala Lauri</t>
  </si>
  <si>
    <t>Alin Mikko</t>
  </si>
  <si>
    <t>Björk Annika</t>
  </si>
  <si>
    <t>Eskelinen Mika</t>
  </si>
  <si>
    <t>Filpus Janne</t>
  </si>
  <si>
    <t>Haapamäki Hannu</t>
  </si>
  <si>
    <t>Harapainen Marko</t>
  </si>
  <si>
    <t>Harju Leena-Maija</t>
  </si>
  <si>
    <t>Heikkilä Harri</t>
  </si>
  <si>
    <t>Heikkinen Antti</t>
  </si>
  <si>
    <t>Heikkinen Hannu</t>
  </si>
  <si>
    <t>Heino Teemu</t>
  </si>
  <si>
    <t>Honkalehto Olli</t>
  </si>
  <si>
    <t>Hovi Jukka</t>
  </si>
  <si>
    <t>Hovi Mikko</t>
  </si>
  <si>
    <t>Hujakka Jouni</t>
  </si>
  <si>
    <t>Huotari Markku</t>
  </si>
  <si>
    <t>Hämäläinen Mikko</t>
  </si>
  <si>
    <t>Ikola Timo</t>
  </si>
  <si>
    <t>Ilves Risto</t>
  </si>
  <si>
    <t>Immonen Jussi</t>
  </si>
  <si>
    <t>Inkeri Ville</t>
  </si>
  <si>
    <t>Junnilainen Hanne</t>
  </si>
  <si>
    <t>Kaira Miikka</t>
  </si>
  <si>
    <t>Keskitalo Tapio</t>
  </si>
  <si>
    <t>Kivelä Jussi</t>
  </si>
  <si>
    <t>Korhonen Pentti</t>
  </si>
  <si>
    <t>Krukov Dzmitry</t>
  </si>
  <si>
    <t>Laaksonen Paavo</t>
  </si>
  <si>
    <t>Lahtinen Ismo</t>
  </si>
  <si>
    <t>Lax Johan</t>
  </si>
  <si>
    <t>Lehto Samuli</t>
  </si>
  <si>
    <t>Lehtonen Juha</t>
  </si>
  <si>
    <t>Lehtonen Merituuli</t>
  </si>
  <si>
    <t>Lehtonen Risto</t>
  </si>
  <si>
    <t>Lemola Miikka</t>
  </si>
  <si>
    <t>Lousio Janne</t>
  </si>
  <si>
    <t>Luukkonen Marko</t>
  </si>
  <si>
    <t>Mahkonen Jarkko</t>
  </si>
  <si>
    <t>Markelin Lauri</t>
  </si>
  <si>
    <t>Matilainen Olli</t>
  </si>
  <si>
    <t>Mielikäinen Keijo</t>
  </si>
  <si>
    <t>Myllyniemi Riku</t>
  </si>
  <si>
    <t>Nikkanen Ville</t>
  </si>
  <si>
    <t>Ojala Panu</t>
  </si>
  <si>
    <t>Pakkasmaa Juhana</t>
  </si>
  <si>
    <t>Palomäki Jani</t>
  </si>
  <si>
    <t>Puupponen Erno</t>
  </si>
  <si>
    <t>Puupponen Jyrki</t>
  </si>
  <si>
    <t>Pötry Mervi</t>
  </si>
  <si>
    <t>Qvist Lasse</t>
  </si>
  <si>
    <t>Rapo Sami</t>
  </si>
  <si>
    <t>Rissanen Joni</t>
  </si>
  <si>
    <t>Ruutiainen Jaakko</t>
  </si>
  <si>
    <t>Ryhänen Pasi _1</t>
  </si>
  <si>
    <t>Ryhänen Pasi _2</t>
  </si>
  <si>
    <t>Räsänen Mikko</t>
  </si>
  <si>
    <t>Rönnholm Petri</t>
  </si>
  <si>
    <t>Salodkin Siarhei</t>
  </si>
  <si>
    <t>Sarkola Pekka</t>
  </si>
  <si>
    <t>Seppänen Tommi</t>
  </si>
  <si>
    <t>Sipilä Teemu</t>
  </si>
  <si>
    <t>Skutnabb Mikko</t>
  </si>
  <si>
    <t>Starck Vesa</t>
  </si>
  <si>
    <t>Suoknuuti Sami</t>
  </si>
  <si>
    <t>Syyrakki Matti</t>
  </si>
  <si>
    <t>Tallgren Pekka</t>
  </si>
  <si>
    <t>Talloen Hans</t>
  </si>
  <si>
    <t>Valtonen Erkki</t>
  </si>
  <si>
    <t>Westerlund Ari</t>
  </si>
  <si>
    <t>Vidgren Heikki</t>
  </si>
  <si>
    <t>Virtanen Jyrki</t>
  </si>
  <si>
    <t>Väisänen Mauri</t>
  </si>
  <si>
    <t>Välipakka Antti</t>
  </si>
  <si>
    <t>Väyrynen Antti</t>
  </si>
  <si>
    <t>Vääränen Juha-Matti</t>
  </si>
  <si>
    <t>KESKIARVO</t>
  </si>
  <si>
    <t>MAKSIMI</t>
  </si>
  <si>
    <t>MINIMI</t>
  </si>
  <si>
    <t>yht.aika</t>
  </si>
  <si>
    <t>paras</t>
  </si>
  <si>
    <t>os.</t>
  </si>
  <si>
    <t>summa</t>
  </si>
  <si>
    <t>kesk.</t>
  </si>
  <si>
    <t>hyl.</t>
  </si>
  <si>
    <t>sija</t>
  </si>
  <si>
    <t>suurin_ero</t>
  </si>
  <si>
    <t>OJy I</t>
  </si>
  <si>
    <t>OJy II</t>
  </si>
  <si>
    <t>OJy III</t>
  </si>
  <si>
    <t>YHT</t>
  </si>
  <si>
    <t>vuosi</t>
  </si>
  <si>
    <t>joukk.</t>
  </si>
  <si>
    <t>os</t>
  </si>
  <si>
    <t>nimi</t>
  </si>
  <si>
    <t>matka</t>
  </si>
  <si>
    <t>kesk./hyl.</t>
  </si>
  <si>
    <t>osuusaik.</t>
  </si>
  <si>
    <t>os.sija</t>
  </si>
  <si>
    <t>läh.sija</t>
  </si>
  <si>
    <t>ma.sija</t>
  </si>
  <si>
    <t>muutos</t>
  </si>
  <si>
    <t>ero kärkeen</t>
  </si>
  <si>
    <t>ero (min/km)</t>
  </si>
  <si>
    <t>osuuskärki</t>
  </si>
  <si>
    <t>seura</t>
  </si>
  <si>
    <t>OJy 1</t>
  </si>
  <si>
    <t>Ljungren Björn</t>
  </si>
  <si>
    <t>OK Hammaren</t>
  </si>
  <si>
    <t>Simonssen Lars</t>
  </si>
  <si>
    <t>FIF Hilleröd</t>
  </si>
  <si>
    <t>Kristiansson Björn</t>
  </si>
  <si>
    <t>Trollhättans SOK</t>
  </si>
  <si>
    <t>Hederskog Tord</t>
  </si>
  <si>
    <t>IFK Göteborg</t>
  </si>
  <si>
    <t>Wehlin Michael</t>
  </si>
  <si>
    <t>IFK Södertälje</t>
  </si>
  <si>
    <t>Terkilsen Chris</t>
  </si>
  <si>
    <t>Karppinen Timo</t>
  </si>
  <si>
    <t>Oulun Tarmo</t>
  </si>
  <si>
    <t>JOUKKUE</t>
  </si>
  <si>
    <t>NTHI</t>
  </si>
  <si>
    <t>Björneröd Tore</t>
  </si>
  <si>
    <t>Fredrikstad SK 2</t>
  </si>
  <si>
    <t>Asp Thomas</t>
  </si>
  <si>
    <t>OK Stigen</t>
  </si>
  <si>
    <t>Hernelahti Miika</t>
  </si>
  <si>
    <t>Delta</t>
  </si>
  <si>
    <t>Björnsgaard Bernt</t>
  </si>
  <si>
    <t>Halden SK</t>
  </si>
  <si>
    <t>Mamleev Michail</t>
  </si>
  <si>
    <t>Ikalisten Nouseva-Voima</t>
  </si>
  <si>
    <t>Miettinen Jukka</t>
  </si>
  <si>
    <t>Helsingin Suunnistajat</t>
  </si>
  <si>
    <t>Jörgensen Carsten</t>
  </si>
  <si>
    <t>Turun Suunnistajat</t>
  </si>
  <si>
    <t>OJy 2</t>
  </si>
  <si>
    <t>Sturesson Fredrik</t>
  </si>
  <si>
    <t>Linköpings OK</t>
  </si>
  <si>
    <t>Bergman Per Anders</t>
  </si>
  <si>
    <t>OK Tisaren</t>
  </si>
  <si>
    <t>Molund Viggo</t>
  </si>
  <si>
    <t>IL Imås</t>
  </si>
  <si>
    <t>Piirainen Panu</t>
  </si>
  <si>
    <t>Parkkinen Keijo</t>
  </si>
  <si>
    <t>SK Pohjantähti</t>
  </si>
  <si>
    <t>Heimonen Teuvo</t>
  </si>
  <si>
    <t>Thoresen Petter</t>
  </si>
  <si>
    <t>OJy 3</t>
  </si>
  <si>
    <t>Carlsson Joakim</t>
  </si>
  <si>
    <t>Harjamäki Petri</t>
  </si>
  <si>
    <t>Rajamäen Rykmentti</t>
  </si>
  <si>
    <t>Gunnarsson Rikard</t>
  </si>
  <si>
    <t>Härlövs IF</t>
  </si>
  <si>
    <t>Palm Robert</t>
  </si>
  <si>
    <t>Västerås SOK</t>
  </si>
  <si>
    <t>Nymalm Sören</t>
  </si>
  <si>
    <t>Pargas IF</t>
  </si>
  <si>
    <t>Kaira Mikka</t>
  </si>
  <si>
    <t>Björlo Kjetil</t>
  </si>
  <si>
    <t>Dahlberg Klas</t>
  </si>
  <si>
    <t>Ropek Rudolf</t>
  </si>
  <si>
    <t>Strängnäs-Malmby OL</t>
  </si>
  <si>
    <t>Kemppi Joni</t>
  </si>
  <si>
    <t>MS Parma</t>
  </si>
  <si>
    <t>Virtanen Janne</t>
  </si>
  <si>
    <t>Angelniemen Ankkuri</t>
  </si>
  <si>
    <t>Ikonen Pasi</t>
  </si>
  <si>
    <t>Rostrup Jörgen</t>
  </si>
  <si>
    <t>Baekkelagets SK</t>
  </si>
  <si>
    <t>Kahelin Jouni</t>
  </si>
  <si>
    <t>Tampereen Pyrintö</t>
  </si>
  <si>
    <t>Valstad Björnar</t>
  </si>
  <si>
    <t>Romppanen Harri</t>
  </si>
  <si>
    <t>Turun Metsänkävijät</t>
  </si>
  <si>
    <t>Mjösund Asgeir</t>
  </si>
  <si>
    <t>IFK Lidingö</t>
  </si>
  <si>
    <t>Farum Tisvilde OK</t>
  </si>
  <si>
    <t>Virallisissa tuloksissa lukee "Luukkonen Marko"</t>
  </si>
  <si>
    <t>Troeng Jan</t>
  </si>
  <si>
    <t>Storviks IF</t>
  </si>
  <si>
    <t>Kankaanpää Vesa</t>
  </si>
  <si>
    <t>OK77</t>
  </si>
  <si>
    <t>Åkerman Anders</t>
  </si>
  <si>
    <t>Malungs OK Skogsmårdarna</t>
  </si>
  <si>
    <t>Gueorgiou Thierry</t>
  </si>
  <si>
    <t>Kalevan Rasti</t>
  </si>
  <si>
    <t>Johansen Holger Hott</t>
  </si>
  <si>
    <t>Taanila Vesa</t>
  </si>
  <si>
    <t>Kankaanpään Suunnistajat</t>
  </si>
  <si>
    <t>Jörgensen Flemming</t>
  </si>
  <si>
    <t>OK Pan Århus</t>
  </si>
  <si>
    <t>Koskenkorva Niilo</t>
  </si>
  <si>
    <t>Finnair Suhi 1</t>
  </si>
  <si>
    <t>Kristiansen Öystein</t>
  </si>
  <si>
    <t>Omeltchenko Yuri</t>
  </si>
  <si>
    <t>OK Orion</t>
  </si>
  <si>
    <t>Novikov Valentin</t>
  </si>
  <si>
    <t>Vegeris Girts</t>
  </si>
  <si>
    <t>Wingstedt Emil</t>
  </si>
  <si>
    <t>Boström Mikael</t>
  </si>
  <si>
    <t>Fagerudd Kim</t>
  </si>
  <si>
    <t>Haugen Ivar</t>
  </si>
  <si>
    <t>Södertälje Nykvarn</t>
  </si>
  <si>
    <t>Halden SK 2</t>
  </si>
  <si>
    <t>Andersson Tobias</t>
  </si>
  <si>
    <t>Svensson Simon</t>
  </si>
  <si>
    <t>Pan-Kristianstad</t>
  </si>
  <si>
    <t>Boström Mårten</t>
  </si>
  <si>
    <t>Martomaa Simo</t>
  </si>
  <si>
    <t>Käyhkö Jarno</t>
  </si>
  <si>
    <t>Lahden Suunnistajat -37</t>
  </si>
  <si>
    <t>Huovila Jarkko</t>
  </si>
  <si>
    <t>Lakanen Jani</t>
  </si>
  <si>
    <t>Vaajakosken Terä</t>
  </si>
  <si>
    <t>Väre Teemu</t>
  </si>
  <si>
    <t>Paimion Rasti</t>
  </si>
  <si>
    <t>Birklin Jimmy</t>
  </si>
  <si>
    <t>Kristiansand OK</t>
  </si>
  <si>
    <t>Alvestad Stig</t>
  </si>
  <si>
    <t>Wing OK</t>
  </si>
  <si>
    <t>Speak Matt</t>
  </si>
  <si>
    <t>Noborn Tobias</t>
  </si>
  <si>
    <t>Louhisola Toni</t>
  </si>
  <si>
    <t>Turun Metsänkävijät 2</t>
  </si>
  <si>
    <t>Vehkalahden Veikot</t>
  </si>
  <si>
    <t>Löfbacka Sami</t>
  </si>
  <si>
    <t>Rasti-Kurikka</t>
  </si>
  <si>
    <t>Haraldsson Petter</t>
  </si>
  <si>
    <t>IFK Lidingö SOK 2</t>
  </si>
  <si>
    <t>Anjala Topi</t>
  </si>
  <si>
    <t>Mazulis Marius</t>
  </si>
  <si>
    <t>Malungs OK Skogsmårdarna 2</t>
  </si>
  <si>
    <t>Karlsson Mattias</t>
  </si>
  <si>
    <t>Jedlicka Michal</t>
  </si>
  <si>
    <t>Lauri Emil</t>
  </si>
  <si>
    <t>IFK Lidingö SOK</t>
  </si>
  <si>
    <t>Öberg Peter</t>
  </si>
  <si>
    <t>OK Hällen</t>
  </si>
  <si>
    <t>Heikka Janne</t>
  </si>
  <si>
    <t>Laitinen Petteri</t>
  </si>
  <si>
    <t>Kangasala SK</t>
  </si>
  <si>
    <t>Lindeqvist Markus</t>
  </si>
  <si>
    <t>Bjugan Marius</t>
  </si>
  <si>
    <t>Fabritius Mikael</t>
  </si>
  <si>
    <t>OK Orient</t>
  </si>
  <si>
    <t>Nordberg Anders</t>
  </si>
  <si>
    <t>Fincke Simo-Pekka</t>
  </si>
  <si>
    <t>Modig Johan</t>
  </si>
  <si>
    <t>Hertner Fabian</t>
  </si>
  <si>
    <t>Merz Matthias</t>
  </si>
  <si>
    <t>Anttonen Antti</t>
  </si>
  <si>
    <t>Jakobsen Espen</t>
  </si>
  <si>
    <t>NTNUI 2</t>
  </si>
  <si>
    <t>Vähänen Elmeri</t>
  </si>
  <si>
    <t>Saga Vegard Brun</t>
  </si>
  <si>
    <t>Göteborg Majorna OK 2</t>
  </si>
  <si>
    <t>Johansson Martin</t>
  </si>
  <si>
    <t>IFK Moras OK</t>
  </si>
  <si>
    <t>Sild Lauri</t>
  </si>
  <si>
    <t>Matikainen Olli</t>
  </si>
  <si>
    <t>Haldin Mats</t>
  </si>
  <si>
    <t>Rollier Baptiste</t>
  </si>
  <si>
    <t>Gvildys Jonas Vytautas</t>
  </si>
  <si>
    <t>IGTISA</t>
  </si>
  <si>
    <t>Bertuks Edgars</t>
  </si>
  <si>
    <t>TuMe</t>
  </si>
  <si>
    <t>Kinneberg Eskil</t>
  </si>
  <si>
    <t>Kratov Olexandr</t>
  </si>
  <si>
    <t>Airila Hannu</t>
  </si>
  <si>
    <t>Föhr Tero</t>
  </si>
  <si>
    <t>Kyburz Matthias</t>
  </si>
  <si>
    <t>Svetkov Dimitri</t>
  </si>
  <si>
    <t>Kyburz Andreas</t>
  </si>
  <si>
    <t>Tullinge SK</t>
  </si>
  <si>
    <t>Heggedal Sigur</t>
  </si>
  <si>
    <t>Kongsberg OL</t>
  </si>
  <si>
    <t>Walheim Karl</t>
  </si>
  <si>
    <t>Ärla IF</t>
  </si>
  <si>
    <t>Patana Mikko</t>
  </si>
  <si>
    <t>Hiidenkiertäjät</t>
  </si>
  <si>
    <t>Lassen Tue</t>
  </si>
  <si>
    <t>Godager Kaas Carl</t>
  </si>
  <si>
    <t>Ekeberg Björn</t>
  </si>
  <si>
    <t>IL Tyrving</t>
  </si>
  <si>
    <t>Kymäläinen Severi</t>
  </si>
  <si>
    <t>Ivarsson Sandberg Erik</t>
  </si>
  <si>
    <t>Fraser Scott</t>
  </si>
  <si>
    <t>Sild Timo</t>
  </si>
  <si>
    <t>Haines Hector</t>
  </si>
  <si>
    <t>Kuukka Elias</t>
  </si>
  <si>
    <t>Bergman Gustav</t>
  </si>
  <si>
    <t>OK Ravinen</t>
  </si>
  <si>
    <t>Bäckman Johan</t>
  </si>
  <si>
    <t>Österbö Öystein Kvaal</t>
  </si>
  <si>
    <t>Hubmann Daniel</t>
  </si>
  <si>
    <t>Lysell Jerker</t>
  </si>
  <si>
    <t>Rehns BK</t>
  </si>
  <si>
    <t>Kalevan Rasti 2</t>
  </si>
  <si>
    <t>Portin Fredric</t>
  </si>
  <si>
    <t>Bråten Vetle Ruud</t>
  </si>
  <si>
    <t>Oskarsson Nicholas</t>
  </si>
  <si>
    <t>Lillomarka OL</t>
  </si>
  <si>
    <t>KooVee</t>
  </si>
  <si>
    <t>Bakkman Fredrik</t>
  </si>
  <si>
    <t>Dobrynin Serjey</t>
  </si>
  <si>
    <t>Högstrand Johan</t>
  </si>
  <si>
    <t>Sirum Paul</t>
  </si>
  <si>
    <t>Frol IL</t>
  </si>
  <si>
    <t>Saari Toni</t>
  </si>
  <si>
    <t>Street Ralph</t>
  </si>
  <si>
    <t>Lundanes Olav</t>
  </si>
  <si>
    <t>Jones Kris</t>
  </si>
  <si>
    <t>Ridefelt Albin</t>
  </si>
  <si>
    <t>OK Linne</t>
  </si>
  <si>
    <t>Svensk Emil</t>
  </si>
  <si>
    <t>Stora Tuna OK</t>
  </si>
  <si>
    <t>Blandkjenn</t>
  </si>
  <si>
    <t>Ekberg Björn</t>
  </si>
  <si>
    <t>Runesson Johan</t>
  </si>
  <si>
    <t>Nykodym Milos</t>
  </si>
  <si>
    <t>Astrup Arnesen Ulrik</t>
  </si>
  <si>
    <t>Johannesson Henrik</t>
  </si>
  <si>
    <t>Kalered Olle</t>
  </si>
  <si>
    <t>Svensk Jesper</t>
  </si>
  <si>
    <t>Krivda Tomas</t>
  </si>
  <si>
    <t>Kirmula Miika</t>
  </si>
  <si>
    <t>Andren Oskar</t>
  </si>
  <si>
    <t>Byåsen IL</t>
  </si>
  <si>
    <t>Kral Vojtech</t>
  </si>
  <si>
    <t>Svensk Joakim</t>
  </si>
  <si>
    <t>Tiltnes Nörbech Torgeir</t>
  </si>
  <si>
    <t>Heiska Samu</t>
  </si>
  <si>
    <t>Bredaryds SOK</t>
  </si>
  <si>
    <t>KFUM Örebro OK</t>
  </si>
  <si>
    <t>Steinhal Jakob</t>
  </si>
  <si>
    <t>IFK Göteborg 2</t>
  </si>
  <si>
    <t>NTNUI</t>
  </si>
  <si>
    <t>Växjö OK</t>
  </si>
  <si>
    <t>Muikku Anssi</t>
  </si>
  <si>
    <t>Kaukonen Markus</t>
  </si>
  <si>
    <t>Heikkilä Tuomas</t>
  </si>
  <si>
    <t xml:space="preserve">Kyburz Matthias </t>
  </si>
  <si>
    <t>Tveite Nils</t>
  </si>
  <si>
    <t>Savolainen Eetu</t>
  </si>
  <si>
    <t xml:space="preserve">Svensk Viktor </t>
  </si>
  <si>
    <t xml:space="preserve">Sandstad Eidsmo Håvard </t>
  </si>
  <si>
    <t xml:space="preserve">Brown Noel </t>
  </si>
  <si>
    <t xml:space="preserve"> Svensk Jesper</t>
  </si>
  <si>
    <t xml:space="preserve">Syrjäläinen Topi </t>
  </si>
  <si>
    <t>Eidsmo Mats</t>
  </si>
  <si>
    <t xml:space="preserve">Andersson Rassmus </t>
  </si>
  <si>
    <t xml:space="preserve">Gustafsson Jonatan </t>
  </si>
  <si>
    <t xml:space="preserve">Auselius Emil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</si>
</sst>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21" fontId="0" fillId="2" borderId="0" xfId="0" applyNumberFormat="1" applyFill="1"/>
    <xf numFmtId="46" fontId="0" fillId="0" borderId="0" xfId="0" applyNumberFormat="1"/>
    <xf numFmtId="0" fontId="0" fillId="3" borderId="0" xfId="0" applyFill="1"/>
    <xf numFmtId="0" fontId="0" fillId="5" borderId="0" xfId="0" applyFill="1"/>
    <xf numFmtId="0" fontId="0" fillId="4" borderId="0" xfId="0" applyFill="1"/>
    <xf numFmtId="0" fontId="0" fillId="6" borderId="0" xfId="0" applyFill="1"/>
    <xf numFmtId="0" fontId="0" fillId="7" borderId="0" xfId="0" applyFill="1"/>
    <xf numFmtId="46" fontId="0" fillId="7" borderId="0" xfId="0" applyNumberFormat="1" applyFill="1"/>
    <xf numFmtId="2" fontId="0" fillId="7" borderId="0" xfId="0" applyNumberFormat="1" applyFill="1"/>
    <xf numFmtId="0" fontId="0" fillId="8" borderId="0" xfId="0" applyFill="1"/>
    <xf numFmtId="46" fontId="0" fillId="8" borderId="0" xfId="0" applyNumberFormat="1" applyFill="1"/>
    <xf numFmtId="164" fontId="0" fillId="7" borderId="0" xfId="0" applyNumberFormat="1" applyFill="1"/>
    <xf numFmtId="0" fontId="1" fillId="7" borderId="2" xfId="0" applyFont="1" applyFill="1" applyBorder="1"/>
    <xf numFmtId="0" fontId="1" fillId="7" borderId="3" xfId="0" applyFont="1" applyFill="1" applyBorder="1"/>
    <xf numFmtId="0" fontId="1" fillId="7" borderId="4" xfId="0" applyFont="1" applyFill="1" applyBorder="1"/>
    <xf numFmtId="0" fontId="0" fillId="7" borderId="2" xfId="0" applyFill="1" applyBorder="1"/>
    <xf numFmtId="0" fontId="0" fillId="7" borderId="4" xfId="0" applyFill="1" applyBorder="1"/>
    <xf numFmtId="0" fontId="0" fillId="8" borderId="1" xfId="0" applyFill="1" applyBorder="1"/>
    <xf numFmtId="1" fontId="0" fillId="0" borderId="0" xfId="0" applyNumberFormat="1"/>
    <xf numFmtId="0" fontId="2" fillId="0" borderId="0" xfId="0" applyFont="1"/>
    <xf numFmtId="0" fontId="1" fillId="0" borderId="0" xfId="0" applyFont="1"/>
    <xf numFmtId="46" fontId="0" fillId="2" borderId="0" xfId="0" applyNumberFormat="1" applyFill="1"/>
    <xf numFmtId="1" fontId="0" fillId="2" borderId="0" xfId="0" applyNumberFormat="1" applyFill="1"/>
  </cellXfs>
  <cellStyles count="1">
    <cellStyle name="Normaali" xfId="0" builtinId="0"/>
  </cellStyles>
  <dxfs count="15">
    <dxf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</dxf>
    <dxf>
      <fill>
        <patternFill>
          <bgColor rgb="FFFF0000"/>
        </patternFill>
      </fill>
    </dxf>
    <dxf>
      <fill>
        <patternFill>
          <fgColor theme="0" tint="-0.14996795556505021"/>
        </patternFill>
      </fill>
    </dxf>
    <dxf>
      <font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 patternType="none">
          <bgColor auto="1"/>
        </patternFill>
      </fill>
    </dxf>
    <dxf>
      <font>
        <color theme="0" tint="-4.9989318521683403E-2"/>
      </font>
    </dxf>
    <dxf>
      <font>
        <color theme="0" tint="-4.9989318521683403E-2"/>
      </font>
      <fill>
        <patternFill>
          <f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8"/>
  <sheetViews>
    <sheetView tabSelected="1" workbookViewId="0">
      <selection activeCell="A2" sqref="A2"/>
    </sheetView>
  </sheetViews>
  <sheetFormatPr defaultRowHeight="14.5" x14ac:dyDescent="0.35"/>
  <cols>
    <col min="1" max="1" width="19.7265625" customWidth="1"/>
    <col min="2" max="2" width="3.54296875" customWidth="1"/>
    <col min="3" max="3" width="5.81640625" customWidth="1"/>
    <col min="4" max="6" width="4.54296875" customWidth="1"/>
    <col min="7" max="7" width="1.7265625" style="4" customWidth="1"/>
    <col min="8" max="14" width="4.54296875" customWidth="1"/>
    <col min="15" max="15" width="1.7265625" style="4" customWidth="1"/>
    <col min="16" max="16" width="8.453125" customWidth="1"/>
    <col min="17" max="17" width="7.7265625" customWidth="1"/>
    <col min="18" max="18" width="8" customWidth="1"/>
    <col min="19" max="19" width="8.1796875" customWidth="1"/>
    <col min="20" max="20" width="9.81640625" customWidth="1"/>
    <col min="21" max="21" width="6.7265625" customWidth="1"/>
    <col min="22" max="22" width="8" customWidth="1"/>
    <col min="23" max="23" width="10.81640625" customWidth="1"/>
    <col min="24" max="24" width="12.26953125" customWidth="1"/>
    <col min="25" max="25" width="10.7265625" customWidth="1"/>
  </cols>
  <sheetData>
    <row r="1" spans="1:24" x14ac:dyDescent="0.35">
      <c r="D1" t="s">
        <v>0</v>
      </c>
      <c r="E1" t="s">
        <v>0</v>
      </c>
      <c r="F1" t="s">
        <v>0</v>
      </c>
      <c r="P1" s="2" t="s">
        <v>1</v>
      </c>
      <c r="Q1" s="2" t="s">
        <v>1</v>
      </c>
      <c r="R1" s="2" t="s">
        <v>2</v>
      </c>
      <c r="S1" s="2" t="s">
        <v>2</v>
      </c>
      <c r="T1" s="2" t="s">
        <v>1</v>
      </c>
      <c r="U1" s="2" t="s">
        <v>3</v>
      </c>
      <c r="V1" s="2" t="s">
        <v>3</v>
      </c>
      <c r="W1" s="2" t="s">
        <v>4</v>
      </c>
      <c r="X1" s="2" t="s">
        <v>2</v>
      </c>
    </row>
    <row r="2" spans="1:24" x14ac:dyDescent="0.35">
      <c r="A2" t="s">
        <v>5</v>
      </c>
      <c r="B2" s="3" t="s">
        <v>6</v>
      </c>
      <c r="C2" s="3" t="s">
        <v>7</v>
      </c>
      <c r="D2" s="2" t="s">
        <v>8</v>
      </c>
      <c r="E2" s="2" t="s">
        <v>9</v>
      </c>
      <c r="F2" s="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P2" s="2" t="s">
        <v>18</v>
      </c>
      <c r="Q2" s="2" t="s">
        <v>19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23</v>
      </c>
    </row>
    <row r="3" spans="1:24" x14ac:dyDescent="0.35">
      <c r="A3" t="s">
        <v>24</v>
      </c>
      <c r="B3">
        <f>DCOUNT(jukola_osuuksittain!$A$1:$T$999,,suodatus!$A1:$T2)</f>
        <v>1</v>
      </c>
      <c r="C3">
        <f>DSUM(jukola_osuuksittain!$A$1:$T$999,"matka",suodatus!$A1:$T2)</f>
        <v>12.8</v>
      </c>
      <c r="D3">
        <f>DCOUNT(jukola_osuuksittain!$A$1:$T$999,,suodatus!$A164:$T165)</f>
        <v>0</v>
      </c>
      <c r="E3">
        <f>DCOUNT(jukola_osuuksittain!$A$1:$T$999,,suodatus!$A327:$T328)</f>
        <v>0</v>
      </c>
      <c r="F3">
        <f>DCOUNT(jukola_osuuksittain!$A$1:$T$999,,suodatus!$A490:$T491)</f>
        <v>1</v>
      </c>
      <c r="H3">
        <f>DCOUNT(jukola_osuuksittain!$A$1:$T$999,,suodatus!$A653:$T654)</f>
        <v>0</v>
      </c>
      <c r="I3">
        <f>DCOUNT(jukola_osuuksittain!$A$1:$T$999,,suodatus!$A816:$T817)</f>
        <v>0</v>
      </c>
      <c r="J3">
        <f>DCOUNT(jukola_osuuksittain!$A$1:$T$999,,suodatus!$A979:$T980)</f>
        <v>1</v>
      </c>
      <c r="K3">
        <f>DCOUNT(jukola_osuuksittain!$A$1:$T$999,,suodatus!$A1142:$T1143)</f>
        <v>0</v>
      </c>
      <c r="L3">
        <f>DCOUNT(jukola_osuuksittain!$A$1:$T$999,,suodatus!$A1305:$T1306)</f>
        <v>0</v>
      </c>
      <c r="M3">
        <f>DCOUNT(jukola_osuuksittain!$A$1:$T$999,,suodatus!$A1468:$T1469)</f>
        <v>0</v>
      </c>
      <c r="N3">
        <f>DCOUNT(jukola_osuuksittain!$A$1:$T$999,,suodatus!$A1631:$T1632)</f>
        <v>0</v>
      </c>
      <c r="P3" s="1"/>
      <c r="Q3" s="1"/>
      <c r="R3" s="1"/>
      <c r="S3" s="1"/>
      <c r="W3" s="1"/>
      <c r="X3" s="1"/>
    </row>
    <row r="4" spans="1:24" x14ac:dyDescent="0.35">
      <c r="A4" t="s">
        <v>25</v>
      </c>
      <c r="B4">
        <f>DCOUNT(jukola_osuuksittain!$A$1:$T$999,,suodatus!$A3:$T4)</f>
        <v>17</v>
      </c>
      <c r="C4">
        <f>DSUM(jukola_osuuksittain!$A$1:$T$999,"matka",suodatus!$A3:$T4)</f>
        <v>220.6</v>
      </c>
      <c r="D4">
        <f>DCOUNT(jukola_osuuksittain!$A$1:$T$999,,suodatus!$A166:$T167)</f>
        <v>17</v>
      </c>
      <c r="E4">
        <f>DCOUNT(jukola_osuuksittain!$A$1:$T$999,,suodatus!$A329:$T330)</f>
        <v>0</v>
      </c>
      <c r="F4">
        <f>DCOUNT(jukola_osuuksittain!$A$1:$T$999,,suodatus!$A492:$T493)</f>
        <v>0</v>
      </c>
      <c r="H4">
        <f>DCOUNT(jukola_osuuksittain!$A$1:$T$999,,suodatus!$A655:$T656)</f>
        <v>2</v>
      </c>
      <c r="I4">
        <f>DCOUNT(jukola_osuuksittain!$A$1:$T$999,,suodatus!$A818:$T819)</f>
        <v>2</v>
      </c>
      <c r="J4">
        <f>DCOUNT(jukola_osuuksittain!$A$1:$T$999,,suodatus!$A981:$T982)</f>
        <v>13</v>
      </c>
      <c r="K4">
        <f>DCOUNT(jukola_osuuksittain!$A$1:$T$999,,suodatus!$A1144:$T1145)</f>
        <v>0</v>
      </c>
      <c r="L4">
        <f>DCOUNT(jukola_osuuksittain!$A$1:$T$999,,suodatus!$A1307:$T1308)</f>
        <v>0</v>
      </c>
      <c r="M4">
        <f>DCOUNT(jukola_osuuksittain!$A$1:$T$999,,suodatus!$A1470:$T1471)</f>
        <v>0</v>
      </c>
      <c r="N4">
        <f>DCOUNT(jukola_osuuksittain!$A$1:$T$999,,suodatus!$A1633:$T1634)</f>
        <v>0</v>
      </c>
      <c r="P4" s="1">
        <f>DMIN(jukola_osuuksittain!$A$1:$T$999,"osuusaik.",suodatus!$A3:$T4)</f>
        <v>6.3981481481481486E-2</v>
      </c>
      <c r="Q4" s="1">
        <f>DMAX(jukola_osuuksittain!$A$1:$T$999,"osuusaik.",suodatus!$A3:$T4)</f>
        <v>0.10160879629629631</v>
      </c>
      <c r="R4" s="1">
        <f>DMIN(jukola_osuuksittain!$A$1:$T$999,"min/km",suodatus!$A3:$T4)</f>
        <v>4.7166293810589118E-3</v>
      </c>
      <c r="S4" s="1">
        <f>DMAX(jukola_osuuksittain!$A$1:$T$999,"min/km",suodatus!$A3:$T4)</f>
        <v>8.0700999672238607E-3</v>
      </c>
      <c r="T4">
        <f>DMIN(jukola_osuuksittain!$A$1:$T$999,"os.sija",suodatus!$A3:$T4)</f>
        <v>417</v>
      </c>
      <c r="U4">
        <f>DMIN(jukola_osuuksittain!$A$1:$T$999,"muutos",suodatus!$A3:$T4)</f>
        <v>-187</v>
      </c>
      <c r="V4">
        <f>DMAX(jukola_osuuksittain!$A$1:$T$999,"muutos",suodatus!$A3:$T4)</f>
        <v>65</v>
      </c>
      <c r="W4" s="1">
        <f>DMIN(jukola_osuuksittain!$A$1:$T$999,"ero kärkeen",suodatus!$A3:$T4)</f>
        <v>1.5555555555555559E-2</v>
      </c>
      <c r="X4" s="1">
        <f>DMIN(jukola_osuuksittain!$A$1:$T$999,"ero (min/km)",suodatus!$A3:$T4)</f>
        <v>1.3189783743475022E-3</v>
      </c>
    </row>
    <row r="5" spans="1:24" x14ac:dyDescent="0.35">
      <c r="A5" s="25" t="s">
        <v>26</v>
      </c>
      <c r="B5">
        <f>DCOUNT(jukola_osuuksittain!$A$1:$T$999,,suodatus!$A5:$T6)</f>
        <v>9</v>
      </c>
      <c r="C5">
        <f>DSUM(jukola_osuuksittain!$A$1:$T$999,"matka",suodatus!$A5:$T6)</f>
        <v>118.49999999999999</v>
      </c>
      <c r="D5">
        <f>DCOUNT(jukola_osuuksittain!$A$1:$T$999,,suodatus!$A168:$T169)</f>
        <v>7</v>
      </c>
      <c r="E5">
        <f>DCOUNT(jukola_osuuksittain!$A$1:$T$999,,suodatus!$A331:$T332)</f>
        <v>2</v>
      </c>
      <c r="F5">
        <f>DCOUNT(jukola_osuuksittain!$A$1:$T$999,,suodatus!$A494:$T495)</f>
        <v>0</v>
      </c>
      <c r="H5">
        <f>DCOUNT(jukola_osuuksittain!$A$1:$T$999,,suodatus!$A657:$T658)</f>
        <v>4</v>
      </c>
      <c r="I5">
        <f>DCOUNT(jukola_osuuksittain!$A$1:$T$999,,suodatus!$A820:$T821)</f>
        <v>5</v>
      </c>
      <c r="J5">
        <f>DCOUNT(jukola_osuuksittain!$A$1:$T$999,,suodatus!$A983:$T984)</f>
        <v>0</v>
      </c>
      <c r="K5">
        <f>DCOUNT(jukola_osuuksittain!$A$1:$T$999,,suodatus!$A1146:$T1147)</f>
        <v>0</v>
      </c>
      <c r="L5">
        <f>DCOUNT(jukola_osuuksittain!$A$1:$T$999,,suodatus!$A1309:$T1310)</f>
        <v>0</v>
      </c>
      <c r="M5">
        <f>DCOUNT(jukola_osuuksittain!$A$1:$T$999,,suodatus!$A1472:$T1473)</f>
        <v>0</v>
      </c>
      <c r="N5">
        <f>DCOUNT(jukola_osuuksittain!$A$1:$T$999,,suodatus!$A1635:$T1636)</f>
        <v>0</v>
      </c>
      <c r="P5" s="1">
        <f>DMIN(jukola_osuuksittain!$A$1:$T$999,"osuusaik.",suodatus!$A5:$T6)</f>
        <v>7.4490740740740746E-2</v>
      </c>
      <c r="Q5" s="1">
        <f>DMAX(jukola_osuuksittain!$A$1:$T$999,"osuusaik.",suodatus!$A5:$T6)</f>
        <v>0.10180555555555555</v>
      </c>
      <c r="R5" s="1">
        <f>DMIN(jukola_osuuksittain!$A$1:$T$999,"min/km",suodatus!$A5:$T6)</f>
        <v>5.7119380831212891E-3</v>
      </c>
      <c r="S5" s="1">
        <f>DMAX(jukola_osuuksittain!$A$1:$T$999,"min/km",suodatus!$A5:$T6)</f>
        <v>8.8244766505636077E-3</v>
      </c>
      <c r="T5">
        <f>DMIN(jukola_osuuksittain!$A$1:$T$999,"os.sija",suodatus!$A5:$T6)</f>
        <v>429</v>
      </c>
      <c r="U5">
        <f>DMIN(jukola_osuuksittain!$A$1:$T$999,"muutos",suodatus!$A5:$T6)</f>
        <v>-405</v>
      </c>
      <c r="V5">
        <f>DMAX(jukola_osuuksittain!$A$1:$T$999,"muutos",suodatus!$A5:$T6)</f>
        <v>89</v>
      </c>
      <c r="W5" s="1">
        <f>DMIN(jukola_osuuksittain!$A$1:$T$999,"ero kärkeen",suodatus!$A5:$T6)</f>
        <v>2.4976851851851854E-2</v>
      </c>
      <c r="X5" s="1">
        <f>DMIN(jukola_osuuksittain!$A$1:$T$999,"ero (min/km)",suodatus!$A5:$T6)</f>
        <v>1.9097222222222215E-3</v>
      </c>
    </row>
    <row r="6" spans="1:24" x14ac:dyDescent="0.35">
      <c r="A6" t="s">
        <v>27</v>
      </c>
      <c r="B6">
        <f>DCOUNT(jukola_osuuksittain!$A$1:$T$999,,suodatus!$A7:$T8)</f>
        <v>1</v>
      </c>
      <c r="C6">
        <f>DSUM(jukola_osuuksittain!$A$1:$T$999,"matka",suodatus!$A7:$T8)</f>
        <v>12.7</v>
      </c>
      <c r="D6">
        <f>DCOUNT(jukola_osuuksittain!$A$1:$T$999,,suodatus!$A170:$T171)</f>
        <v>0</v>
      </c>
      <c r="E6">
        <f>DCOUNT(jukola_osuuksittain!$A$1:$T$999,,suodatus!$A333:$T334)</f>
        <v>0</v>
      </c>
      <c r="F6">
        <f>DCOUNT(jukola_osuuksittain!$A$1:$T$999,,suodatus!$A496:$T497)</f>
        <v>1</v>
      </c>
      <c r="H6">
        <f>DCOUNT(jukola_osuuksittain!$A$1:$T$999,,suodatus!$A659:$T660)</f>
        <v>0</v>
      </c>
      <c r="I6">
        <f>DCOUNT(jukola_osuuksittain!$A$1:$T$999,,suodatus!$A822:$T823)</f>
        <v>1</v>
      </c>
      <c r="J6">
        <f>DCOUNT(jukola_osuuksittain!$A$1:$T$999,,suodatus!$A985:$T986)</f>
        <v>0</v>
      </c>
      <c r="K6">
        <f>DCOUNT(jukola_osuuksittain!$A$1:$T$999,,suodatus!$A1148:$T1149)</f>
        <v>0</v>
      </c>
      <c r="L6">
        <f>DCOUNT(jukola_osuuksittain!$A$1:$T$999,,suodatus!$A1311:$T1312)</f>
        <v>0</v>
      </c>
      <c r="M6">
        <f>DCOUNT(jukola_osuuksittain!$A$1:$T$999,,suodatus!$A1474:$T1475)</f>
        <v>0</v>
      </c>
      <c r="N6">
        <f>DCOUNT(jukola_osuuksittain!$A$1:$T$999,,suodatus!$A1637:$T1638)</f>
        <v>0</v>
      </c>
      <c r="P6" s="1">
        <f>DMIN(jukola_osuuksittain!$A$1:$T$999,"osuusaik.",suodatus!$A7:$T8)</f>
        <v>0.10379629629629629</v>
      </c>
      <c r="Q6" s="1">
        <f>DMAX(jukola_osuuksittain!$A$1:$T$999,"osuusaik.",suodatus!$A7:$T8)</f>
        <v>0.10379629629629629</v>
      </c>
      <c r="R6" s="1">
        <f>DMIN(jukola_osuuksittain!$A$1:$T$999,"min/km",suodatus!$A7:$T8)</f>
        <v>8.1729367162438026E-3</v>
      </c>
      <c r="S6" s="1">
        <f>DMAX(jukola_osuuksittain!$A$1:$T$999,"min/km",suodatus!$A7:$T8)</f>
        <v>8.1729367162438026E-3</v>
      </c>
      <c r="T6">
        <f>DMIN(jukola_osuuksittain!$A$1:$T$999,"os.sija",suodatus!$A7:$T8)</f>
        <v>1200</v>
      </c>
      <c r="U6">
        <f>DMIN(jukola_osuuksittain!$A$1:$T$999,"muutos",suodatus!$A7:$T8)</f>
        <v>-143</v>
      </c>
      <c r="V6">
        <f>DMAX(jukola_osuuksittain!$A$1:$T$999,"muutos",suodatus!$A7:$T8)</f>
        <v>-143</v>
      </c>
      <c r="W6" s="1">
        <f>DMIN(jukola_osuuksittain!$A$1:$T$999,"ero kärkeen",suodatus!$A7:$T8)</f>
        <v>5.3807870370370367E-2</v>
      </c>
      <c r="X6" s="1">
        <f>DMIN(jukola_osuuksittain!$A$1:$T$999,"ero (min/km)",suodatus!$A7:$T8)</f>
        <v>4.2368401866433366E-3</v>
      </c>
    </row>
    <row r="7" spans="1:24" x14ac:dyDescent="0.35">
      <c r="A7" t="s">
        <v>28</v>
      </c>
      <c r="B7">
        <f>DCOUNT(jukola_osuuksittain!$A$1:$T$999,,suodatus!$A9:$T10)</f>
        <v>8</v>
      </c>
      <c r="C7">
        <f>DSUM(jukola_osuuksittain!$A$1:$T$999,"matka",suodatus!$A9:$T10)</f>
        <v>69</v>
      </c>
      <c r="D7">
        <f>DCOUNT(jukola_osuuksittain!$A$1:$T$999,,suodatus!$A172:$T173)</f>
        <v>0</v>
      </c>
      <c r="E7">
        <f>DCOUNT(jukola_osuuksittain!$A$1:$T$999,,suodatus!$A335:$T336)</f>
        <v>5</v>
      </c>
      <c r="F7">
        <f>DCOUNT(jukola_osuuksittain!$A$1:$T$999,,suodatus!$A498:$T499)</f>
        <v>3</v>
      </c>
      <c r="H7">
        <f>DCOUNT(jukola_osuuksittain!$A$1:$T$999,,suodatus!$A661:$T662)</f>
        <v>0</v>
      </c>
      <c r="I7">
        <f>DCOUNT(jukola_osuuksittain!$A$1:$T$999,,suodatus!$A824:$T825)</f>
        <v>0</v>
      </c>
      <c r="J7">
        <f>DCOUNT(jukola_osuuksittain!$A$1:$T$999,,suodatus!$A987:$T988)</f>
        <v>1</v>
      </c>
      <c r="K7">
        <f>DCOUNT(jukola_osuuksittain!$A$1:$T$999,,suodatus!$A1150:$T1151)</f>
        <v>3</v>
      </c>
      <c r="L7">
        <f>DCOUNT(jukola_osuuksittain!$A$1:$T$999,,suodatus!$A1313:$T1314)</f>
        <v>4</v>
      </c>
      <c r="M7">
        <f>DCOUNT(jukola_osuuksittain!$A$1:$T$999,,suodatus!$A1476:$T1477)</f>
        <v>0</v>
      </c>
      <c r="N7">
        <f>DCOUNT(jukola_osuuksittain!$A$1:$T$999,,suodatus!$A1639:$T1640)</f>
        <v>0</v>
      </c>
      <c r="P7" s="1">
        <f>DMIN(jukola_osuuksittain!$A$1:$T$999,"osuusaik.",suodatus!$A9:$T10)</f>
        <v>0.10070601851851851</v>
      </c>
      <c r="Q7" s="1">
        <f>DMAX(jukola_osuuksittain!$A$1:$T$999,"osuusaik.",suodatus!$A9:$T10)</f>
        <v>0.1814699074074074</v>
      </c>
      <c r="R7" s="1">
        <f>DMIN(jukola_osuuksittain!$A$1:$T$999,"min/km",suodatus!$A9:$T10)</f>
        <v>1.145573241781107E-2</v>
      </c>
      <c r="S7" s="1">
        <f>DMAX(jukola_osuuksittain!$A$1:$T$999,"min/km",suodatus!$A9:$T10)</f>
        <v>2.3877619395711501E-2</v>
      </c>
      <c r="T7">
        <f>DMIN(jukola_osuuksittain!$A$1:$T$999,"os.sija",suodatus!$A9:$T10)</f>
        <v>1022</v>
      </c>
      <c r="U7">
        <f>DMIN(jukola_osuuksittain!$A$1:$T$999,"muutos",suodatus!$A9:$T10)</f>
        <v>-55</v>
      </c>
      <c r="V7">
        <f>DMAX(jukola_osuuksittain!$A$1:$T$999,"muutos",suodatus!$A9:$T10)</f>
        <v>345</v>
      </c>
      <c r="W7" s="1">
        <f>DMIN(jukola_osuuksittain!$A$1:$T$999,"ero kärkeen",suodatus!$A9:$T10)</f>
        <v>6.7002314814814806E-2</v>
      </c>
      <c r="X7" s="1">
        <f>DMIN(jukola_osuuksittain!$A$1:$T$999,"ero (min/km)",suodatus!$A9:$T10)</f>
        <v>8.0849459009571384E-3</v>
      </c>
    </row>
    <row r="8" spans="1:24" x14ac:dyDescent="0.35">
      <c r="A8" t="s">
        <v>29</v>
      </c>
      <c r="B8">
        <f>DCOUNT(jukola_osuuksittain!$A$1:$T$999,,suodatus!$A11:$T12)</f>
        <v>1</v>
      </c>
      <c r="C8">
        <f>DSUM(jukola_osuuksittain!$A$1:$T$999,"matka",suodatus!$A11:$T12)</f>
        <v>11</v>
      </c>
      <c r="D8">
        <f>DCOUNT(jukola_osuuksittain!$A$1:$T$999,,suodatus!$A174:$T175)</f>
        <v>1</v>
      </c>
      <c r="E8">
        <f>DCOUNT(jukola_osuuksittain!$A$1:$T$999,,suodatus!$A337:$T338)</f>
        <v>0</v>
      </c>
      <c r="F8">
        <f>DCOUNT(jukola_osuuksittain!$A$1:$T$999,,suodatus!$A500:$T501)</f>
        <v>0</v>
      </c>
      <c r="H8">
        <f>DCOUNT(jukola_osuuksittain!$A$1:$T$999,,suodatus!$A663:$T664)</f>
        <v>1</v>
      </c>
      <c r="I8">
        <f>DCOUNT(jukola_osuuksittain!$A$1:$T$999,,suodatus!$A826:$T827)</f>
        <v>0</v>
      </c>
      <c r="J8">
        <f>DCOUNT(jukola_osuuksittain!$A$1:$T$999,,suodatus!$A989:$T990)</f>
        <v>0</v>
      </c>
      <c r="K8">
        <f>DCOUNT(jukola_osuuksittain!$A$1:$T$999,,suodatus!$A1152:$T1153)</f>
        <v>0</v>
      </c>
      <c r="L8">
        <f>DCOUNT(jukola_osuuksittain!$A$1:$T$999,,suodatus!$A1315:$T1316)</f>
        <v>0</v>
      </c>
      <c r="M8">
        <f>DCOUNT(jukola_osuuksittain!$A$1:$T$999,,suodatus!$A1478:$T1479)</f>
        <v>0</v>
      </c>
      <c r="N8">
        <f>DCOUNT(jukola_osuuksittain!$A$1:$T$999,,suodatus!$A1641:$T1642)</f>
        <v>0</v>
      </c>
      <c r="P8" s="1">
        <f>DMIN(jukola_osuuksittain!$A$1:$T$999,"osuusaik.",suodatus!$A11:$T12)</f>
        <v>7.9085648148148155E-2</v>
      </c>
      <c r="Q8" s="1">
        <f>DMAX(jukola_osuuksittain!$A$1:$T$999,"osuusaik.",suodatus!$A11:$T12)</f>
        <v>7.9085648148148155E-2</v>
      </c>
      <c r="R8" s="1">
        <f>DMIN(jukola_osuuksittain!$A$1:$T$999,"min/km",suodatus!$A11:$T12)</f>
        <v>7.1896043771043777E-3</v>
      </c>
      <c r="S8" s="1">
        <f>DMAX(jukola_osuuksittain!$A$1:$T$999,"min/km",suodatus!$A11:$T12)</f>
        <v>7.1896043771043777E-3</v>
      </c>
      <c r="T8">
        <f>DMIN(jukola_osuuksittain!$A$1:$T$999,"os.sija",suodatus!$A11:$T12)</f>
        <v>1366</v>
      </c>
      <c r="U8">
        <f>DMIN(jukola_osuuksittain!$A$1:$T$999,"muutos",suodatus!$A11:$T12)</f>
        <v>0</v>
      </c>
      <c r="V8">
        <f>DMAX(jukola_osuuksittain!$A$1:$T$999,"muutos",suodatus!$A11:$T12)</f>
        <v>0</v>
      </c>
      <c r="W8" s="1">
        <f>DMIN(jukola_osuuksittain!$A$1:$T$999,"ero kärkeen",suodatus!$A11:$T12)</f>
        <v>3.48263888888889E-2</v>
      </c>
      <c r="X8" s="1">
        <f>DMIN(jukola_osuuksittain!$A$1:$T$999,"ero (min/km)",suodatus!$A11:$T12)</f>
        <v>3.1660353535353544E-3</v>
      </c>
    </row>
    <row r="9" spans="1:24" x14ac:dyDescent="0.35">
      <c r="A9" t="s">
        <v>30</v>
      </c>
      <c r="B9">
        <f>DCOUNT(jukola_osuuksittain!$A$1:$T$999,,suodatus!$A13:$T14)</f>
        <v>3</v>
      </c>
      <c r="C9">
        <f>DSUM(jukola_osuuksittain!$A$1:$T$999,"matka",suodatus!$A13:$T14)</f>
        <v>37.799999999999997</v>
      </c>
      <c r="D9">
        <f>DCOUNT(jukola_osuuksittain!$A$1:$T$999,,suodatus!$A176:$T177)</f>
        <v>0</v>
      </c>
      <c r="E9">
        <f>DCOUNT(jukola_osuuksittain!$A$1:$T$999,,suodatus!$A339:$T340)</f>
        <v>3</v>
      </c>
      <c r="F9">
        <f>DCOUNT(jukola_osuuksittain!$A$1:$T$999,,suodatus!$A502:$T503)</f>
        <v>0</v>
      </c>
      <c r="H9">
        <f>DCOUNT(jukola_osuuksittain!$A$1:$T$999,,suodatus!$A665:$T666)</f>
        <v>2</v>
      </c>
      <c r="I9">
        <f>DCOUNT(jukola_osuuksittain!$A$1:$T$999,,suodatus!$A828:$T829)</f>
        <v>0</v>
      </c>
      <c r="J9">
        <f>DCOUNT(jukola_osuuksittain!$A$1:$T$999,,suodatus!$A991:$T992)</f>
        <v>1</v>
      </c>
      <c r="K9">
        <f>DCOUNT(jukola_osuuksittain!$A$1:$T$999,,suodatus!$A1154:$T1155)</f>
        <v>0</v>
      </c>
      <c r="L9">
        <f>DCOUNT(jukola_osuuksittain!$A$1:$T$999,,suodatus!$A1317:$T1318)</f>
        <v>0</v>
      </c>
      <c r="M9">
        <f>DCOUNT(jukola_osuuksittain!$A$1:$T$999,,suodatus!$A1480:$T1481)</f>
        <v>0</v>
      </c>
      <c r="N9">
        <f>DCOUNT(jukola_osuuksittain!$A$1:$T$999,,suodatus!$A1643:$T1644)</f>
        <v>0</v>
      </c>
      <c r="P9" s="1">
        <f>DMIN(jukola_osuuksittain!$A$1:$T$999,"osuusaik.",suodatus!$A13:$T14)</f>
        <v>0.10744212962962962</v>
      </c>
      <c r="Q9" s="1">
        <f>DMAX(jukola_osuuksittain!$A$1:$T$999,"osuusaik.",suodatus!$A13:$T14)</f>
        <v>0.14283564814814814</v>
      </c>
      <c r="R9" s="1">
        <f>DMIN(jukola_osuuksittain!$A$1:$T$999,"min/km",suodatus!$A13:$T14)</f>
        <v>8.7284794560185189E-3</v>
      </c>
      <c r="S9" s="1">
        <f>DMAX(jukola_osuuksittain!$A$1:$T$999,"min/km",suodatus!$A13:$T14)</f>
        <v>1.004132052613361E-2</v>
      </c>
      <c r="T9">
        <f>DMIN(jukola_osuuksittain!$A$1:$T$999,"os.sija",suodatus!$A13:$T14)</f>
        <v>1362</v>
      </c>
      <c r="U9">
        <f>DMIN(jukola_osuuksittain!$A$1:$T$999,"muutos",suodatus!$A13:$T14)</f>
        <v>-34</v>
      </c>
      <c r="V9">
        <f>DMAX(jukola_osuuksittain!$A$1:$T$999,"muutos",suodatus!$A13:$T14)</f>
        <v>-34</v>
      </c>
      <c r="W9" s="1">
        <f>DMIN(jukola_osuuksittain!$A$1:$T$999,"ero kärkeen",suodatus!$A13:$T14)</f>
        <v>6.2210648148148147E-2</v>
      </c>
      <c r="X9" s="1">
        <f>DMIN(jukola_osuuksittain!$A$1:$T$999,"ero (min/km)",suodatus!$A13:$T14)</f>
        <v>4.8602068865740734E-3</v>
      </c>
    </row>
    <row r="10" spans="1:24" x14ac:dyDescent="0.35">
      <c r="A10" t="s">
        <v>31</v>
      </c>
      <c r="B10">
        <f>DCOUNT(jukola_osuuksittain!$A$1:$T$999,,suodatus!$A15:$T16)</f>
        <v>5</v>
      </c>
      <c r="C10">
        <f>DSUM(jukola_osuuksittain!$A$1:$T$999,"matka",suodatus!$A15:$T16)</f>
        <v>39.4</v>
      </c>
      <c r="D10">
        <f>DCOUNT(jukola_osuuksittain!$A$1:$T$999,,suodatus!$A178:$T179)</f>
        <v>5</v>
      </c>
      <c r="E10">
        <f>DCOUNT(jukola_osuuksittain!$A$1:$T$999,,suodatus!$A341:$T342)</f>
        <v>0</v>
      </c>
      <c r="F10">
        <f>DCOUNT(jukola_osuuksittain!$A$1:$T$999,,suodatus!$A504:$T505)</f>
        <v>0</v>
      </c>
      <c r="H10">
        <f>DCOUNT(jukola_osuuksittain!$A$1:$T$999,,suodatus!$A667:$T668)</f>
        <v>0</v>
      </c>
      <c r="I10">
        <f>DCOUNT(jukola_osuuksittain!$A$1:$T$999,,suodatus!$A830:$T831)</f>
        <v>0</v>
      </c>
      <c r="J10">
        <f>DCOUNT(jukola_osuuksittain!$A$1:$T$999,,suodatus!$A993:$T994)</f>
        <v>0</v>
      </c>
      <c r="K10">
        <f>DCOUNT(jukola_osuuksittain!$A$1:$T$999,,suodatus!$A1156:$T1157)</f>
        <v>2</v>
      </c>
      <c r="L10">
        <f>DCOUNT(jukola_osuuksittain!$A$1:$T$999,,suodatus!$A1319:$T1320)</f>
        <v>2</v>
      </c>
      <c r="M10">
        <f>DCOUNT(jukola_osuuksittain!$A$1:$T$999,,suodatus!$A1482:$T1483)</f>
        <v>1</v>
      </c>
      <c r="N10">
        <f>DCOUNT(jukola_osuuksittain!$A$1:$T$999,,suodatus!$A1645:$T1646)</f>
        <v>0</v>
      </c>
      <c r="P10" s="1">
        <f>DMIN(jukola_osuuksittain!$A$1:$T$999,"osuusaik.",suodatus!$A15:$T16)</f>
        <v>4.0497685185185185E-2</v>
      </c>
      <c r="Q10" s="1">
        <f>DMAX(jukola_osuuksittain!$A$1:$T$999,"osuusaik.",suodatus!$A15:$T16)</f>
        <v>7.3611111111111113E-2</v>
      </c>
      <c r="R10" s="1">
        <f>DMIN(jukola_osuuksittain!$A$1:$T$999,"min/km",suodatus!$A15:$T16)</f>
        <v>4.7644335511982574E-3</v>
      </c>
      <c r="S10" s="1">
        <f>DMAX(jukola_osuuksittain!$A$1:$T$999,"min/km",suodatus!$A15:$T16)</f>
        <v>9.7490606548577552E-3</v>
      </c>
      <c r="T10">
        <f>DMIN(jukola_osuuksittain!$A$1:$T$999,"os.sija",suodatus!$A15:$T16)</f>
        <v>537</v>
      </c>
      <c r="U10">
        <f>DMIN(jukola_osuuksittain!$A$1:$T$999,"muutos",suodatus!$A15:$T16)</f>
        <v>-60</v>
      </c>
      <c r="V10">
        <f>DMAX(jukola_osuuksittain!$A$1:$T$999,"muutos",suodatus!$A15:$T16)</f>
        <v>21</v>
      </c>
      <c r="W10" s="1">
        <f>DMIN(jukola_osuuksittain!$A$1:$T$999,"ero kärkeen",suodatus!$A15:$T16)</f>
        <v>1.6539351851851854E-2</v>
      </c>
      <c r="X10" s="1">
        <f>DMIN(jukola_osuuksittain!$A$1:$T$999,"ero (min/km)",suodatus!$A15:$T16)</f>
        <v>1.9458061002178651E-3</v>
      </c>
    </row>
    <row r="11" spans="1:24" x14ac:dyDescent="0.35">
      <c r="A11" t="s">
        <v>32</v>
      </c>
      <c r="B11">
        <f>DCOUNT(jukola_osuuksittain!$A$1:$T$999,,suodatus!$A17:$T18)</f>
        <v>1</v>
      </c>
      <c r="C11">
        <f>DSUM(jukola_osuuksittain!$A$1:$T$999,"matka",suodatus!$A17:$T18)</f>
        <v>10.7</v>
      </c>
      <c r="D11">
        <f>DCOUNT(jukola_osuuksittain!$A$1:$T$999,,suodatus!$A180:$T181)</f>
        <v>1</v>
      </c>
      <c r="E11">
        <f>DCOUNT(jukola_osuuksittain!$A$1:$T$999,,suodatus!$A343:$T344)</f>
        <v>0</v>
      </c>
      <c r="F11">
        <f>DCOUNT(jukola_osuuksittain!$A$1:$T$999,,suodatus!$A506:$T507)</f>
        <v>0</v>
      </c>
      <c r="H11">
        <f>DCOUNT(jukola_osuuksittain!$A$1:$T$999,,suodatus!$A669:$T670)</f>
        <v>1</v>
      </c>
      <c r="I11">
        <f>DCOUNT(jukola_osuuksittain!$A$1:$T$999,,suodatus!$A832:$T833)</f>
        <v>0</v>
      </c>
      <c r="J11">
        <f>DCOUNT(jukola_osuuksittain!$A$1:$T$999,,suodatus!$A995:$T996)</f>
        <v>0</v>
      </c>
      <c r="K11">
        <f>DCOUNT(jukola_osuuksittain!$A$1:$T$999,,suodatus!$A1158:$T1159)</f>
        <v>0</v>
      </c>
      <c r="L11">
        <f>DCOUNT(jukola_osuuksittain!$A$1:$T$999,,suodatus!$A1321:$T1322)</f>
        <v>0</v>
      </c>
      <c r="M11">
        <f>DCOUNT(jukola_osuuksittain!$A$1:$T$999,,suodatus!$A1484:$T1485)</f>
        <v>0</v>
      </c>
      <c r="N11">
        <f>DCOUNT(jukola_osuuksittain!$A$1:$T$999,,suodatus!$A1647:$T1648)</f>
        <v>0</v>
      </c>
      <c r="P11" s="1">
        <f>DMIN(jukola_osuuksittain!$A$1:$T$999,"osuusaik.",suodatus!$A17:$T18)</f>
        <v>7.694444444444444E-2</v>
      </c>
      <c r="Q11" s="1">
        <f>DMAX(jukola_osuuksittain!$A$1:$T$999,"osuusaik.",suodatus!$A17:$T18)</f>
        <v>7.694444444444444E-2</v>
      </c>
      <c r="R11" s="1">
        <f>DMIN(jukola_osuuksittain!$A$1:$T$999,"min/km",suodatus!$A17:$T18)</f>
        <v>7.1910695742471442E-3</v>
      </c>
      <c r="S11" s="1">
        <f>DMAX(jukola_osuuksittain!$A$1:$T$999,"min/km",suodatus!$A17:$T18)</f>
        <v>7.1910695742471442E-3</v>
      </c>
      <c r="T11">
        <f>DMIN(jukola_osuuksittain!$A$1:$T$999,"os.sija",suodatus!$A17:$T18)</f>
        <v>1225</v>
      </c>
      <c r="U11">
        <f>DMIN(jukola_osuuksittain!$A$1:$T$999,"muutos",suodatus!$A17:$T18)</f>
        <v>0</v>
      </c>
      <c r="V11">
        <f>DMAX(jukola_osuuksittain!$A$1:$T$999,"muutos",suodatus!$A17:$T18)</f>
        <v>0</v>
      </c>
      <c r="W11" s="1">
        <f>DMIN(jukola_osuuksittain!$A$1:$T$999,"ero kärkeen",suodatus!$A17:$T18)</f>
        <v>3.3159722222222222E-2</v>
      </c>
      <c r="X11" s="1">
        <f>DMIN(jukola_osuuksittain!$A$1:$T$999,"ero (min/km)",suodatus!$A17:$T18)</f>
        <v>3.0990394600207685E-3</v>
      </c>
    </row>
    <row r="12" spans="1:24" x14ac:dyDescent="0.35">
      <c r="A12" t="s">
        <v>33</v>
      </c>
      <c r="B12">
        <f>DCOUNT(jukola_osuuksittain!$A$1:$T$999,,suodatus!$A19:$T20)</f>
        <v>2</v>
      </c>
      <c r="C12">
        <f>DSUM(jukola_osuuksittain!$A$1:$T$999,"matka",suodatus!$A19:$T20)</f>
        <v>16.600000000000001</v>
      </c>
      <c r="D12">
        <f>DCOUNT(jukola_osuuksittain!$A$1:$T$999,,suodatus!$A182:$T183)</f>
        <v>0</v>
      </c>
      <c r="E12">
        <f>DCOUNT(jukola_osuuksittain!$A$1:$T$999,,suodatus!$A345:$T346)</f>
        <v>1</v>
      </c>
      <c r="F12">
        <f>DCOUNT(jukola_osuuksittain!$A$1:$T$999,,suodatus!$A508:$T509)</f>
        <v>1</v>
      </c>
      <c r="H12">
        <f>DCOUNT(jukola_osuuksittain!$A$1:$T$999,,suodatus!$A671:$T672)</f>
        <v>0</v>
      </c>
      <c r="I12">
        <f>DCOUNT(jukola_osuuksittain!$A$1:$T$999,,suodatus!$A834:$T835)</f>
        <v>0</v>
      </c>
      <c r="J12">
        <f>DCOUNT(jukola_osuuksittain!$A$1:$T$999,,suodatus!$A997:$T998)</f>
        <v>0</v>
      </c>
      <c r="K12">
        <f>DCOUNT(jukola_osuuksittain!$A$1:$T$999,,suodatus!$A1160:$T1161)</f>
        <v>0</v>
      </c>
      <c r="L12">
        <f>DCOUNT(jukola_osuuksittain!$A$1:$T$999,,suodatus!$A1323:$T1324)</f>
        <v>2</v>
      </c>
      <c r="M12">
        <f>DCOUNT(jukola_osuuksittain!$A$1:$T$999,,suodatus!$A1486:$T1487)</f>
        <v>0</v>
      </c>
      <c r="N12">
        <f>DCOUNT(jukola_osuuksittain!$A$1:$T$999,,suodatus!$A1649:$T1650)</f>
        <v>0</v>
      </c>
      <c r="P12" s="1">
        <f>DMIN(jukola_osuuksittain!$A$1:$T$999,"osuusaik.",suodatus!$A19:$T20)</f>
        <v>9.2754629629629617E-2</v>
      </c>
      <c r="Q12" s="1">
        <f>DMAX(jukola_osuuksittain!$A$1:$T$999,"osuusaik.",suodatus!$A19:$T20)</f>
        <v>0.12131944444444444</v>
      </c>
      <c r="R12" s="1">
        <f>DMIN(jukola_osuuksittain!$A$1:$T$999,"min/km",suodatus!$A19:$T20)</f>
        <v>1.1451188843164151E-2</v>
      </c>
      <c r="S12" s="1">
        <f>DMAX(jukola_osuuksittain!$A$1:$T$999,"min/km",suodatus!$A19:$T20)</f>
        <v>1.4272875816993463E-2</v>
      </c>
      <c r="T12">
        <f>DMIN(jukola_osuuksittain!$A$1:$T$999,"os.sija",suodatus!$A19:$T20)</f>
        <v>1352</v>
      </c>
      <c r="U12">
        <f>DMIN(jukola_osuuksittain!$A$1:$T$999,"muutos",suodatus!$A19:$T20)</f>
        <v>20</v>
      </c>
      <c r="V12">
        <f>DMAX(jukola_osuuksittain!$A$1:$T$999,"muutos",suodatus!$A19:$T20)</f>
        <v>56</v>
      </c>
      <c r="W12" s="1">
        <f>DMIN(jukola_osuuksittain!$A$1:$T$999,"ero kärkeen",suodatus!$A19:$T20)</f>
        <v>6.0613425925925911E-2</v>
      </c>
      <c r="X12" s="1">
        <f>DMIN(jukola_osuuksittain!$A$1:$T$999,"ero (min/km)",suodatus!$A19:$T20)</f>
        <v>7.4831390032007302E-3</v>
      </c>
    </row>
    <row r="13" spans="1:24" x14ac:dyDescent="0.35">
      <c r="A13" t="s">
        <v>34</v>
      </c>
      <c r="B13">
        <f>DCOUNT(jukola_osuuksittain!$A$1:$T$999,,suodatus!$A21:$T22)</f>
        <v>1</v>
      </c>
      <c r="C13">
        <f>DSUM(jukola_osuuksittain!$A$1:$T$999,"matka",suodatus!$A21:$T22)</f>
        <v>11.8</v>
      </c>
      <c r="D13">
        <f>DCOUNT(jukola_osuuksittain!$A$1:$T$999,,suodatus!$A184:$T185)</f>
        <v>0</v>
      </c>
      <c r="E13">
        <f>DCOUNT(jukola_osuuksittain!$A$1:$T$999,,suodatus!$A347:$T348)</f>
        <v>1</v>
      </c>
      <c r="F13">
        <f>DCOUNT(jukola_osuuksittain!$A$1:$T$999,,suodatus!$A510:$T511)</f>
        <v>0</v>
      </c>
      <c r="H13">
        <f>DCOUNT(jukola_osuuksittain!$A$1:$T$999,,suodatus!$A673:$T674)</f>
        <v>0</v>
      </c>
      <c r="I13">
        <f>DCOUNT(jukola_osuuksittain!$A$1:$T$999,,suodatus!$A836:$T837)</f>
        <v>1</v>
      </c>
      <c r="J13">
        <f>DCOUNT(jukola_osuuksittain!$A$1:$T$999,,suodatus!$A999:$T1000)</f>
        <v>0</v>
      </c>
      <c r="K13">
        <f>DCOUNT(jukola_osuuksittain!$A$1:$T$999,,suodatus!$A1162:$T1163)</f>
        <v>0</v>
      </c>
      <c r="L13">
        <f>DCOUNT(jukola_osuuksittain!$A$1:$T$999,,suodatus!$A1325:$T1326)</f>
        <v>0</v>
      </c>
      <c r="M13">
        <f>DCOUNT(jukola_osuuksittain!$A$1:$T$999,,suodatus!$A1488:$T1489)</f>
        <v>0</v>
      </c>
      <c r="N13">
        <f>DCOUNT(jukola_osuuksittain!$A$1:$T$999,,suodatus!$A1651:$T1652)</f>
        <v>0</v>
      </c>
      <c r="P13" s="1">
        <f>DMIN(jukola_osuuksittain!$A$1:$T$999,"osuusaik.",suodatus!$A21:$T22)</f>
        <v>8.2662037037037034E-2</v>
      </c>
      <c r="Q13" s="1">
        <f>DMAX(jukola_osuuksittain!$A$1:$T$999,"osuusaik.",suodatus!$A21:$T22)</f>
        <v>8.2662037037037034E-2</v>
      </c>
      <c r="R13" s="1">
        <f>DMIN(jukola_osuuksittain!$A$1:$T$999,"min/km",suodatus!$A21:$T22)</f>
        <v>7.0052573760200874E-3</v>
      </c>
      <c r="S13" s="1">
        <f>DMAX(jukola_osuuksittain!$A$1:$T$999,"min/km",suodatus!$A21:$T22)</f>
        <v>7.0052573760200874E-3</v>
      </c>
      <c r="T13">
        <f>DMIN(jukola_osuuksittain!$A$1:$T$999,"os.sija",suodatus!$A21:$T22)</f>
        <v>767</v>
      </c>
      <c r="U13">
        <f>DMIN(jukola_osuuksittain!$A$1:$T$999,"muutos",suodatus!$A21:$T22)</f>
        <v>-62</v>
      </c>
      <c r="V13">
        <f>DMAX(jukola_osuuksittain!$A$1:$T$999,"muutos",suodatus!$A21:$T22)</f>
        <v>-62</v>
      </c>
      <c r="W13" s="1">
        <f>DMIN(jukola_osuuksittain!$A$1:$T$999,"ero kärkeen",suodatus!$A21:$T22)</f>
        <v>3.2986111111111105E-2</v>
      </c>
      <c r="X13" s="1">
        <f>DMIN(jukola_osuuksittain!$A$1:$T$999,"ero (min/km)",suodatus!$A21:$T22)</f>
        <v>2.7954331450094154E-3</v>
      </c>
    </row>
    <row r="14" spans="1:24" x14ac:dyDescent="0.35">
      <c r="A14" t="s">
        <v>35</v>
      </c>
      <c r="B14">
        <f>DCOUNT(jukola_osuuksittain!$A$1:$T$999,,suodatus!$A23:$T24)</f>
        <v>2</v>
      </c>
      <c r="C14">
        <f>DSUM(jukola_osuuksittain!$A$1:$T$999,"matka",suodatus!$A23:$T24)</f>
        <v>17.7</v>
      </c>
      <c r="D14">
        <f>DCOUNT(jukola_osuuksittain!$A$1:$T$999,,suodatus!$A186:$T187)</f>
        <v>1</v>
      </c>
      <c r="E14">
        <f>DCOUNT(jukola_osuuksittain!$A$1:$T$999,,suodatus!$A349:$T350)</f>
        <v>1</v>
      </c>
      <c r="F14">
        <f>DCOUNT(jukola_osuuksittain!$A$1:$T$999,,suodatus!$A512:$T513)</f>
        <v>0</v>
      </c>
      <c r="H14">
        <f>DCOUNT(jukola_osuuksittain!$A$1:$T$999,,suodatus!$A675:$T676)</f>
        <v>0</v>
      </c>
      <c r="I14">
        <f>DCOUNT(jukola_osuuksittain!$A$1:$T$999,,suodatus!$A838:$T839)</f>
        <v>1</v>
      </c>
      <c r="J14">
        <f>DCOUNT(jukola_osuuksittain!$A$1:$T$999,,suodatus!$A1001:$T1002)</f>
        <v>0</v>
      </c>
      <c r="K14">
        <f>DCOUNT(jukola_osuuksittain!$A$1:$T$999,,suodatus!$A1164:$T1165)</f>
        <v>1</v>
      </c>
      <c r="L14">
        <f>DCOUNT(jukola_osuuksittain!$A$1:$T$999,,suodatus!$A1327:$T1328)</f>
        <v>0</v>
      </c>
      <c r="M14">
        <f>DCOUNT(jukola_osuuksittain!$A$1:$T$999,,suodatus!$A1490:$T1491)</f>
        <v>0</v>
      </c>
      <c r="N14">
        <f>DCOUNT(jukola_osuuksittain!$A$1:$T$999,,suodatus!$A1653:$T1654)</f>
        <v>0</v>
      </c>
      <c r="P14" s="1">
        <f>DMIN(jukola_osuuksittain!$A$1:$T$999,"osuusaik.",suodatus!$A23:$T24)</f>
        <v>6.1249999999999999E-2</v>
      </c>
      <c r="Q14" s="1">
        <f>DMAX(jukola_osuuksittain!$A$1:$T$999,"osuusaik.",suodatus!$A23:$T24)</f>
        <v>0.11572916666666666</v>
      </c>
      <c r="R14" s="1">
        <f>DMIN(jukola_osuuksittain!$A$1:$T$999,"min/km",suodatus!$A23:$T24)</f>
        <v>7.9545454545454537E-3</v>
      </c>
      <c r="S14" s="1">
        <f>DMAX(jukola_osuuksittain!$A$1:$T$999,"min/km",suodatus!$A23:$T24)</f>
        <v>1.1572916666666665E-2</v>
      </c>
      <c r="T14">
        <f>DMIN(jukola_osuuksittain!$A$1:$T$999,"os.sija",suodatus!$A23:$T24)</f>
        <v>860</v>
      </c>
      <c r="U14">
        <f>DMIN(jukola_osuuksittain!$A$1:$T$999,"muutos",suodatus!$A23:$T24)</f>
        <v>-14</v>
      </c>
      <c r="V14">
        <f>DMAX(jukola_osuuksittain!$A$1:$T$999,"muutos",suodatus!$A23:$T24)</f>
        <v>50</v>
      </c>
      <c r="W14" s="1">
        <f>DMIN(jukola_osuuksittain!$A$1:$T$999,"ero kärkeen",suodatus!$A23:$T24)</f>
        <v>2.8611111111111108E-2</v>
      </c>
      <c r="X14" s="1">
        <f>DMIN(jukola_osuuksittain!$A$1:$T$999,"ero (min/km)",suodatus!$A23:$T24)</f>
        <v>3.7157287157287152E-3</v>
      </c>
    </row>
    <row r="15" spans="1:24" x14ac:dyDescent="0.35">
      <c r="A15" t="s">
        <v>36</v>
      </c>
      <c r="B15">
        <f>DCOUNT(jukola_osuuksittain!$A$1:$T$999,,suodatus!$A25:$T26)</f>
        <v>9</v>
      </c>
      <c r="C15">
        <f>DSUM(jukola_osuuksittain!$A$1:$T$999,"matka",suodatus!$A25:$T26)</f>
        <v>128.9</v>
      </c>
      <c r="D15">
        <f>DCOUNT(jukola_osuuksittain!$A$1:$T$999,,suodatus!$A188:$T189)</f>
        <v>5</v>
      </c>
      <c r="E15">
        <f>DCOUNT(jukola_osuuksittain!$A$1:$T$999,,suodatus!$A351:$T352)</f>
        <v>4</v>
      </c>
      <c r="F15">
        <f>DCOUNT(jukola_osuuksittain!$A$1:$T$999,,suodatus!$A514:$T515)</f>
        <v>0</v>
      </c>
      <c r="H15">
        <f>DCOUNT(jukola_osuuksittain!$A$1:$T$999,,suodatus!$A677:$T678)</f>
        <v>0</v>
      </c>
      <c r="I15">
        <f>DCOUNT(jukola_osuuksittain!$A$1:$T$999,,suodatus!$A840:$T841)</f>
        <v>0</v>
      </c>
      <c r="J15">
        <f>DCOUNT(jukola_osuuksittain!$A$1:$T$999,,suodatus!$A1003:$T1004)</f>
        <v>0</v>
      </c>
      <c r="K15">
        <f>DCOUNT(jukola_osuuksittain!$A$1:$T$999,,suodatus!$A1166:$T1167)</f>
        <v>0</v>
      </c>
      <c r="L15">
        <f>DCOUNT(jukola_osuuksittain!$A$1:$T$999,,suodatus!$A1329:$T1330)</f>
        <v>0</v>
      </c>
      <c r="M15">
        <f>DCOUNT(jukola_osuuksittain!$A$1:$T$999,,suodatus!$A1492:$T1493)</f>
        <v>1</v>
      </c>
      <c r="N15">
        <f>DCOUNT(jukola_osuuksittain!$A$1:$T$999,,suodatus!$A1655:$T1656)</f>
        <v>8</v>
      </c>
      <c r="P15" s="1">
        <f>DMIN(jukola_osuuksittain!$A$1:$T$999,"osuusaik.",suodatus!$A25:$T26)</f>
        <v>8.5150462962962969E-2</v>
      </c>
      <c r="Q15" s="1">
        <f>DMAX(jukola_osuuksittain!$A$1:$T$999,"osuusaik.",suodatus!$A25:$T26)</f>
        <v>0.11648148148148148</v>
      </c>
      <c r="R15" s="1">
        <f>DMIN(jukola_osuuksittain!$A$1:$T$999,"min/km",suodatus!$A25:$T26)</f>
        <v>5.8021336553945252E-3</v>
      </c>
      <c r="S15" s="1">
        <f>DMAX(jukola_osuuksittain!$A$1:$T$999,"min/km",suodatus!$A25:$T26)</f>
        <v>1.0242534200867535E-2</v>
      </c>
      <c r="T15">
        <f>DMIN(jukola_osuuksittain!$A$1:$T$999,"os.sija",suodatus!$A25:$T26)</f>
        <v>347</v>
      </c>
      <c r="U15">
        <f>DMIN(jukola_osuuksittain!$A$1:$T$999,"muutos",suodatus!$A25:$T26)</f>
        <v>-83</v>
      </c>
      <c r="V15">
        <f>DMAX(jukola_osuuksittain!$A$1:$T$999,"muutos",suodatus!$A25:$T26)</f>
        <v>86</v>
      </c>
      <c r="W15" s="1">
        <f>DMIN(jukola_osuuksittain!$A$1:$T$999,"ero kärkeen",suodatus!$A25:$T26)</f>
        <v>2.538194444444445E-2</v>
      </c>
      <c r="X15" s="1">
        <f>DMIN(jukola_osuuksittain!$A$1:$T$999,"ero (min/km)",suodatus!$A25:$T26)</f>
        <v>1.7384893455098939E-3</v>
      </c>
    </row>
    <row r="16" spans="1:24" x14ac:dyDescent="0.35">
      <c r="A16" t="s">
        <v>37</v>
      </c>
      <c r="B16">
        <f>DCOUNT(jukola_osuuksittain!$A$1:$T$999,,suodatus!$A27:$T28)</f>
        <v>4</v>
      </c>
      <c r="C16">
        <f>DSUM(jukola_osuuksittain!$A$1:$T$999,"matka",suodatus!$A27:$T28)</f>
        <v>54</v>
      </c>
      <c r="D16">
        <f>DCOUNT(jukola_osuuksittain!$A$1:$T$999,,suodatus!$A190:$T191)</f>
        <v>3</v>
      </c>
      <c r="E16">
        <f>DCOUNT(jukola_osuuksittain!$A$1:$T$999,,suodatus!$A353:$T354)</f>
        <v>1</v>
      </c>
      <c r="F16">
        <f>DCOUNT(jukola_osuuksittain!$A$1:$T$999,,suodatus!$A516:$T517)</f>
        <v>0</v>
      </c>
      <c r="H16">
        <f>DCOUNT(jukola_osuuksittain!$A$1:$T$999,,suodatus!$A679:$T680)</f>
        <v>2</v>
      </c>
      <c r="I16">
        <f>DCOUNT(jukola_osuuksittain!$A$1:$T$999,,suodatus!$A842:$T843)</f>
        <v>0</v>
      </c>
      <c r="J16">
        <f>DCOUNT(jukola_osuuksittain!$A$1:$T$999,,suodatus!$A1005:$T1006)</f>
        <v>0</v>
      </c>
      <c r="K16">
        <f>DCOUNT(jukola_osuuksittain!$A$1:$T$999,,suodatus!$A1168:$T1169)</f>
        <v>0</v>
      </c>
      <c r="L16">
        <f>DCOUNT(jukola_osuuksittain!$A$1:$T$999,,suodatus!$A1331:$T1332)</f>
        <v>0</v>
      </c>
      <c r="M16">
        <f>DCOUNT(jukola_osuuksittain!$A$1:$T$999,,suodatus!$A1494:$T1495)</f>
        <v>0</v>
      </c>
      <c r="N16">
        <f>DCOUNT(jukola_osuuksittain!$A$1:$T$999,,suodatus!$A1657:$T1658)</f>
        <v>2</v>
      </c>
      <c r="P16" s="1">
        <f>DMIN(jukola_osuuksittain!$A$1:$T$999,"osuusaik.",suodatus!$A27:$T28)</f>
        <v>7.379629629629629E-2</v>
      </c>
      <c r="Q16" s="1">
        <f>DMAX(jukola_osuuksittain!$A$1:$T$999,"osuusaik.",suodatus!$A27:$T28)</f>
        <v>9.5590277777777774E-2</v>
      </c>
      <c r="R16" s="1">
        <f>DMIN(jukola_osuuksittain!$A$1:$T$999,"min/km",suodatus!$A27:$T28)</f>
        <v>5.590628507295174E-3</v>
      </c>
      <c r="S16" s="1">
        <f>DMAX(jukola_osuuksittain!$A$1:$T$999,"min/km",suodatus!$A27:$T28)</f>
        <v>7.0213104325699749E-3</v>
      </c>
      <c r="T16">
        <f>DMIN(jukola_osuuksittain!$A$1:$T$999,"os.sija",suodatus!$A27:$T28)</f>
        <v>438</v>
      </c>
      <c r="U16">
        <f>DMIN(jukola_osuuksittain!$A$1:$T$999,"muutos",suodatus!$A27:$T28)</f>
        <v>-72</v>
      </c>
      <c r="V16">
        <f>DMAX(jukola_osuuksittain!$A$1:$T$999,"muutos",suodatus!$A27:$T28)</f>
        <v>-39</v>
      </c>
      <c r="W16" s="1">
        <f>DMIN(jukola_osuuksittain!$A$1:$T$999,"ero kärkeen",suodatus!$A27:$T28)</f>
        <v>2.4664351851851847E-2</v>
      </c>
      <c r="X16" s="1">
        <f>DMIN(jukola_osuuksittain!$A$1:$T$999,"ero (min/km)",suodatus!$A27:$T28)</f>
        <v>1.8685115039281702E-3</v>
      </c>
    </row>
    <row r="17" spans="1:24" x14ac:dyDescent="0.35">
      <c r="A17" t="s">
        <v>38</v>
      </c>
      <c r="B17">
        <f>DCOUNT(jukola_osuuksittain!$A$1:$T$999,,suodatus!$A29:$T30)</f>
        <v>3</v>
      </c>
      <c r="C17">
        <f>DSUM(jukola_osuuksittain!$A$1:$T$999,"matka",suodatus!$A29:$T30)</f>
        <v>30</v>
      </c>
      <c r="D17">
        <f>DCOUNT(jukola_osuuksittain!$A$1:$T$999,,suodatus!$A192:$T193)</f>
        <v>1</v>
      </c>
      <c r="E17">
        <f>DCOUNT(jukola_osuuksittain!$A$1:$T$999,,suodatus!$A355:$T356)</f>
        <v>2</v>
      </c>
      <c r="F17">
        <f>DCOUNT(jukola_osuuksittain!$A$1:$T$999,,suodatus!$A518:$T519)</f>
        <v>0</v>
      </c>
      <c r="H17">
        <f>DCOUNT(jukola_osuuksittain!$A$1:$T$999,,suodatus!$A681:$T682)</f>
        <v>0</v>
      </c>
      <c r="I17">
        <f>DCOUNT(jukola_osuuksittain!$A$1:$T$999,,suodatus!$A844:$T845)</f>
        <v>0</v>
      </c>
      <c r="J17">
        <f>DCOUNT(jukola_osuuksittain!$A$1:$T$999,,suodatus!$A1007:$T1008)</f>
        <v>0</v>
      </c>
      <c r="K17">
        <f>DCOUNT(jukola_osuuksittain!$A$1:$T$999,,suodatus!$A1170:$T1171)</f>
        <v>2</v>
      </c>
      <c r="L17">
        <f>DCOUNT(jukola_osuuksittain!$A$1:$T$999,,suodatus!$A1333:$T1334)</f>
        <v>0</v>
      </c>
      <c r="M17">
        <f>DCOUNT(jukola_osuuksittain!$A$1:$T$999,,suodatus!$A1496:$T1497)</f>
        <v>1</v>
      </c>
      <c r="N17">
        <f>DCOUNT(jukola_osuuksittain!$A$1:$T$999,,suodatus!$A1659:$T1660)</f>
        <v>0</v>
      </c>
      <c r="P17" s="1">
        <f>DMIN(jukola_osuuksittain!$A$1:$T$999,"osuusaik.",suodatus!$A29:$T30)</f>
        <v>6.3587962962962971E-2</v>
      </c>
      <c r="Q17" s="1">
        <f>DMAX(jukola_osuuksittain!$A$1:$T$999,"osuusaik.",suodatus!$A29:$T30)</f>
        <v>9.2430555555555557E-2</v>
      </c>
      <c r="R17" s="1">
        <f>DMIN(jukola_osuuksittain!$A$1:$T$999,"min/km",suodatus!$A29:$T30)</f>
        <v>7.3357583774250447E-3</v>
      </c>
      <c r="S17" s="1">
        <f>DMAX(jukola_osuuksittain!$A$1:$T$999,"min/km",suodatus!$A29:$T30)</f>
        <v>7.7204335016835008E-3</v>
      </c>
      <c r="T17">
        <f>DMIN(jukola_osuuksittain!$A$1:$T$999,"os.sija",suodatus!$A29:$T30)</f>
        <v>801</v>
      </c>
      <c r="U17">
        <f>DMIN(jukola_osuuksittain!$A$1:$T$999,"muutos",suodatus!$A29:$T30)</f>
        <v>-99</v>
      </c>
      <c r="V17">
        <f>DMAX(jukola_osuuksittain!$A$1:$T$999,"muutos",suodatus!$A29:$T30)</f>
        <v>-61</v>
      </c>
      <c r="W17" s="1">
        <f>DMIN(jukola_osuuksittain!$A$1:$T$999,"ero kärkeen",suodatus!$A29:$T30)</f>
        <v>2.9930555555555564E-2</v>
      </c>
      <c r="X17" s="1">
        <f>DMIN(jukola_osuuksittain!$A$1:$T$999,"ero (min/km)",suodatus!$A29:$T30)</f>
        <v>3.4802971576227402E-3</v>
      </c>
    </row>
    <row r="18" spans="1:24" x14ac:dyDescent="0.35">
      <c r="A18" t="s">
        <v>39</v>
      </c>
      <c r="B18">
        <f>DCOUNT(jukola_osuuksittain!$A$1:$T$999,,suodatus!$A31:$T32)</f>
        <v>8</v>
      </c>
      <c r="C18">
        <f>DSUM(jukola_osuuksittain!$A$1:$T$999,"matka",suodatus!$A31:$T32)</f>
        <v>89.300000000000011</v>
      </c>
      <c r="D18">
        <f>DCOUNT(jukola_osuuksittain!$A$1:$T$999,,suodatus!$A194:$T195)</f>
        <v>6</v>
      </c>
      <c r="E18">
        <f>DCOUNT(jukola_osuuksittain!$A$1:$T$999,,suodatus!$A357:$T358)</f>
        <v>2</v>
      </c>
      <c r="F18">
        <f>DCOUNT(jukola_osuuksittain!$A$1:$T$999,,suodatus!$A520:$T521)</f>
        <v>0</v>
      </c>
      <c r="H18">
        <f>DCOUNT(jukola_osuuksittain!$A$1:$T$999,,suodatus!$A683:$T684)</f>
        <v>0</v>
      </c>
      <c r="I18">
        <f>DCOUNT(jukola_osuuksittain!$A$1:$T$999,,suodatus!$A846:$T847)</f>
        <v>2</v>
      </c>
      <c r="J18">
        <f>DCOUNT(jukola_osuuksittain!$A$1:$T$999,,suodatus!$A1009:$T1010)</f>
        <v>2</v>
      </c>
      <c r="K18">
        <f>DCOUNT(jukola_osuuksittain!$A$1:$T$999,,suodatus!$A1172:$T1173)</f>
        <v>1</v>
      </c>
      <c r="L18">
        <f>DCOUNT(jukola_osuuksittain!$A$1:$T$999,,suodatus!$A1335:$T1336)</f>
        <v>1</v>
      </c>
      <c r="M18">
        <f>DCOUNT(jukola_osuuksittain!$A$1:$T$999,,suodatus!$A1498:$T1499)</f>
        <v>2</v>
      </c>
      <c r="N18">
        <f>DCOUNT(jukola_osuuksittain!$A$1:$T$999,,suodatus!$A1661:$T1662)</f>
        <v>0</v>
      </c>
      <c r="P18" s="1">
        <f>DMIN(jukola_osuuksittain!$A$1:$T$999,"osuusaik.",suodatus!$A31:$T32)</f>
        <v>5.6828703703703708E-2</v>
      </c>
      <c r="Q18" s="1">
        <f>DMAX(jukola_osuuksittain!$A$1:$T$999,"osuusaik.",suodatus!$A31:$T32)</f>
        <v>0.10359953703703705</v>
      </c>
      <c r="R18" s="1">
        <f>DMIN(jukola_osuuksittain!$A$1:$T$999,"min/km",suodatus!$A31:$T32)</f>
        <v>6.401105967078189E-3</v>
      </c>
      <c r="S18" s="1">
        <f>DMAX(jukola_osuuksittain!$A$1:$T$999,"min/km",suodatus!$A31:$T32)</f>
        <v>9.6450617283950629E-3</v>
      </c>
      <c r="T18">
        <f>DMIN(jukola_osuuksittain!$A$1:$T$999,"os.sija",suodatus!$A31:$T32)</f>
        <v>631</v>
      </c>
      <c r="U18">
        <f>DMIN(jukola_osuuksittain!$A$1:$T$999,"muutos",suodatus!$A31:$T32)</f>
        <v>-140</v>
      </c>
      <c r="V18">
        <f>DMAX(jukola_osuuksittain!$A$1:$T$999,"muutos",suodatus!$A31:$T32)</f>
        <v>118</v>
      </c>
      <c r="W18" s="1">
        <f>DMIN(jukola_osuuksittain!$A$1:$T$999,"ero kärkeen",suodatus!$A31:$T32)</f>
        <v>2.5439814814814818E-2</v>
      </c>
      <c r="X18" s="1">
        <f>DMIN(jukola_osuuksittain!$A$1:$T$999,"ero (min/km)",suodatus!$A31:$T32)</f>
        <v>2.5326324588477362E-3</v>
      </c>
    </row>
    <row r="19" spans="1:24" x14ac:dyDescent="0.35">
      <c r="A19" t="s">
        <v>40</v>
      </c>
      <c r="B19">
        <f>DCOUNT(jukola_osuuksittain!$A$1:$T$999,,suodatus!$A33:$T34)</f>
        <v>1</v>
      </c>
      <c r="C19">
        <f>DSUM(jukola_osuuksittain!$A$1:$T$999,"matka",suodatus!$A33:$T34)</f>
        <v>8.3000000000000007</v>
      </c>
      <c r="D19">
        <f>DCOUNT(jukola_osuuksittain!$A$1:$T$999,,suodatus!$A196:$T197)</f>
        <v>0</v>
      </c>
      <c r="E19">
        <f>DCOUNT(jukola_osuuksittain!$A$1:$T$999,,suodatus!$A359:$T360)</f>
        <v>1</v>
      </c>
      <c r="F19">
        <f>DCOUNT(jukola_osuuksittain!$A$1:$T$999,,suodatus!$A522:$T523)</f>
        <v>0</v>
      </c>
      <c r="H19">
        <f>DCOUNT(jukola_osuuksittain!$A$1:$T$999,,suodatus!$A685:$T686)</f>
        <v>0</v>
      </c>
      <c r="I19">
        <f>DCOUNT(jukola_osuuksittain!$A$1:$T$999,,suodatus!$A848:$T849)</f>
        <v>0</v>
      </c>
      <c r="J19">
        <f>DCOUNT(jukola_osuuksittain!$A$1:$T$999,,suodatus!$A1011:$T1012)</f>
        <v>0</v>
      </c>
      <c r="K19">
        <f>DCOUNT(jukola_osuuksittain!$A$1:$T$999,,suodatus!$A1174:$T1175)</f>
        <v>1</v>
      </c>
      <c r="L19">
        <f>DCOUNT(jukola_osuuksittain!$A$1:$T$999,,suodatus!$A1337:$T1338)</f>
        <v>0</v>
      </c>
      <c r="M19">
        <f>DCOUNT(jukola_osuuksittain!$A$1:$T$999,,suodatus!$A1500:$T1501)</f>
        <v>0</v>
      </c>
      <c r="N19">
        <f>DCOUNT(jukola_osuuksittain!$A$1:$T$999,,suodatus!$A1663:$T1664)</f>
        <v>0</v>
      </c>
      <c r="P19" s="1">
        <f>DMIN(jukola_osuuksittain!$A$1:$T$999,"osuusaik.",suodatus!$A33:$T34)</f>
        <v>7.5127314814814813E-2</v>
      </c>
      <c r="Q19" s="1">
        <f>DMAX(jukola_osuuksittain!$A$1:$T$999,"osuusaik.",suodatus!$A33:$T34)</f>
        <v>7.5127314814814813E-2</v>
      </c>
      <c r="R19" s="1">
        <f>DMIN(jukola_osuuksittain!$A$1:$T$999,"min/km",suodatus!$A33:$T34)</f>
        <v>9.0514837126282905E-3</v>
      </c>
      <c r="S19" s="1">
        <f>DMAX(jukola_osuuksittain!$A$1:$T$999,"min/km",suodatus!$A33:$T34)</f>
        <v>9.0514837126282905E-3</v>
      </c>
      <c r="T19">
        <f>DMIN(jukola_osuuksittain!$A$1:$T$999,"os.sija",suodatus!$A33:$T34)</f>
        <v>1155</v>
      </c>
      <c r="U19">
        <f>DMIN(jukola_osuuksittain!$A$1:$T$999,"muutos",suodatus!$A33:$T34)</f>
        <v>-30</v>
      </c>
      <c r="V19">
        <f>DMAX(jukola_osuuksittain!$A$1:$T$999,"muutos",suodatus!$A33:$T34)</f>
        <v>-30</v>
      </c>
      <c r="W19" s="1">
        <f>DMIN(jukola_osuuksittain!$A$1:$T$999,"ero kärkeen",suodatus!$A33:$T34)</f>
        <v>4.4826388888888888E-2</v>
      </c>
      <c r="X19" s="1">
        <f>DMIN(jukola_osuuksittain!$A$1:$T$999,"ero (min/km)",suodatus!$A33:$T34)</f>
        <v>5.4007697456492634E-3</v>
      </c>
    </row>
    <row r="20" spans="1:24" x14ac:dyDescent="0.35">
      <c r="A20" t="s">
        <v>41</v>
      </c>
      <c r="B20">
        <f>DCOUNT(jukola_osuuksittain!$A$1:$T$999,,suodatus!$A35:$T36)</f>
        <v>19</v>
      </c>
      <c r="C20">
        <f>DSUM(jukola_osuuksittain!$A$1:$T$999,"matka",suodatus!$A35:$T36)</f>
        <v>214.70000000000005</v>
      </c>
      <c r="D20">
        <f>DCOUNT(jukola_osuuksittain!$A$1:$T$999,,suodatus!$A198:$T199)</f>
        <v>2</v>
      </c>
      <c r="E20">
        <f>DCOUNT(jukola_osuuksittain!$A$1:$T$999,,suodatus!$A361:$T362)</f>
        <v>16</v>
      </c>
      <c r="F20">
        <f>DCOUNT(jukola_osuuksittain!$A$1:$T$999,,suodatus!$A524:$T525)</f>
        <v>1</v>
      </c>
      <c r="H20">
        <f>DCOUNT(jukola_osuuksittain!$A$1:$T$999,,suodatus!$A687:$T688)</f>
        <v>0</v>
      </c>
      <c r="I20">
        <f>DCOUNT(jukola_osuuksittain!$A$1:$T$999,,suodatus!$A850:$T851)</f>
        <v>14</v>
      </c>
      <c r="J20">
        <f>DCOUNT(jukola_osuuksittain!$A$1:$T$999,,suodatus!$A1013:$T1014)</f>
        <v>3</v>
      </c>
      <c r="K20">
        <f>DCOUNT(jukola_osuuksittain!$A$1:$T$999,,suodatus!$A1176:$T1177)</f>
        <v>1</v>
      </c>
      <c r="L20">
        <f>DCOUNT(jukola_osuuksittain!$A$1:$T$999,,suodatus!$A1339:$T1340)</f>
        <v>1</v>
      </c>
      <c r="M20">
        <f>DCOUNT(jukola_osuuksittain!$A$1:$T$999,,suodatus!$A1502:$T1503)</f>
        <v>0</v>
      </c>
      <c r="N20">
        <f>DCOUNT(jukola_osuuksittain!$A$1:$T$999,,suodatus!$A1665:$T1666)</f>
        <v>0</v>
      </c>
      <c r="P20" s="1">
        <f>DMIN(jukola_osuuksittain!$A$1:$T$999,"osuusaik.",suodatus!$A35:$T36)</f>
        <v>6.5543981481481481E-2</v>
      </c>
      <c r="Q20" s="1">
        <f>DMAX(jukola_osuuksittain!$A$1:$T$999,"osuusaik.",suodatus!$A35:$T36)</f>
        <v>0.17947916666666666</v>
      </c>
      <c r="R20" s="1">
        <f>DMIN(jukola_osuuksittain!$A$1:$T$999,"min/km",suodatus!$A35:$T36)</f>
        <v>6.6859286293592867E-3</v>
      </c>
      <c r="S20" s="1">
        <f>DMAX(jukola_osuuksittain!$A$1:$T$999,"min/km",suodatus!$A35:$T36)</f>
        <v>1.4021809895833333E-2</v>
      </c>
      <c r="T20">
        <f>DMIN(jukola_osuuksittain!$A$1:$T$999,"os.sija",suodatus!$A35:$T36)</f>
        <v>991</v>
      </c>
      <c r="U20">
        <f>DMIN(jukola_osuuksittain!$A$1:$T$999,"muutos",suodatus!$A35:$T36)</f>
        <v>-50</v>
      </c>
      <c r="V20">
        <f>DMAX(jukola_osuuksittain!$A$1:$T$999,"muutos",suodatus!$A35:$T36)</f>
        <v>996</v>
      </c>
      <c r="W20" s="1">
        <f>DMIN(jukola_osuuksittain!$A$1:$T$999,"ero kärkeen",suodatus!$A35:$T36)</f>
        <v>3.8263888888888889E-2</v>
      </c>
      <c r="X20" s="1">
        <f>DMIN(jukola_osuuksittain!$A$1:$T$999,"ero (min/km)",suodatus!$A35:$T36)</f>
        <v>3.4223776696404428E-3</v>
      </c>
    </row>
    <row r="21" spans="1:24" x14ac:dyDescent="0.35">
      <c r="A21" t="s">
        <v>42</v>
      </c>
      <c r="B21">
        <f>DCOUNT(jukola_osuuksittain!$A$1:$T$999,,suodatus!$A37:$T38)</f>
        <v>13</v>
      </c>
      <c r="C21">
        <f>DSUM(jukola_osuuksittain!$A$1:$T$999,"matka",suodatus!$A37:$T38)</f>
        <v>147</v>
      </c>
      <c r="D21">
        <f>DCOUNT(jukola_osuuksittain!$A$1:$T$999,,suodatus!$A200:$T201)</f>
        <v>9</v>
      </c>
      <c r="E21">
        <f>DCOUNT(jukola_osuuksittain!$A$1:$T$999,,suodatus!$A363:$T364)</f>
        <v>4</v>
      </c>
      <c r="F21">
        <f>DCOUNT(jukola_osuuksittain!$A$1:$T$999,,suodatus!$A526:$T527)</f>
        <v>0</v>
      </c>
      <c r="H21">
        <f>DCOUNT(jukola_osuuksittain!$A$1:$T$999,,suodatus!$A689:$T690)</f>
        <v>7</v>
      </c>
      <c r="I21">
        <f>DCOUNT(jukola_osuuksittain!$A$1:$T$999,,suodatus!$A852:$T853)</f>
        <v>4</v>
      </c>
      <c r="J21">
        <f>DCOUNT(jukola_osuuksittain!$A$1:$T$999,,suodatus!$A1015:$T1016)</f>
        <v>0</v>
      </c>
      <c r="K21">
        <f>DCOUNT(jukola_osuuksittain!$A$1:$T$999,,suodatus!$A1178:$T1179)</f>
        <v>2</v>
      </c>
      <c r="L21">
        <f>DCOUNT(jukola_osuuksittain!$A$1:$T$999,,suodatus!$A1341:$T1342)</f>
        <v>0</v>
      </c>
      <c r="M21">
        <f>DCOUNT(jukola_osuuksittain!$A$1:$T$999,,suodatus!$A1504:$T1505)</f>
        <v>0</v>
      </c>
      <c r="N21">
        <f>DCOUNT(jukola_osuuksittain!$A$1:$T$999,,suodatus!$A1667:$T1668)</f>
        <v>0</v>
      </c>
      <c r="P21" s="1">
        <f>DMIN(jukola_osuuksittain!$A$1:$T$999,"osuusaik.",suodatus!$A37:$T38)</f>
        <v>3.7106481481481483E-2</v>
      </c>
      <c r="Q21" s="1">
        <f>DMAX(jukola_osuuksittain!$A$1:$T$999,"osuusaik.",suodatus!$A37:$T38)</f>
        <v>0.10275462962962963</v>
      </c>
      <c r="R21" s="1">
        <f>DMIN(jukola_osuuksittain!$A$1:$T$999,"min/km",suodatus!$A37:$T38)</f>
        <v>4.8837271179225199E-3</v>
      </c>
      <c r="S21" s="1">
        <f>DMAX(jukola_osuuksittain!$A$1:$T$999,"min/km",suodatus!$A37:$T38)</f>
        <v>9.2179232804232795E-3</v>
      </c>
      <c r="T21">
        <f>DMIN(jukola_osuuksittain!$A$1:$T$999,"os.sija",suodatus!$A37:$T38)</f>
        <v>206</v>
      </c>
      <c r="U21">
        <f>DMIN(jukola_osuuksittain!$A$1:$T$999,"muutos",suodatus!$A37:$T38)</f>
        <v>-110</v>
      </c>
      <c r="V21">
        <f>DMAX(jukola_osuuksittain!$A$1:$T$999,"muutos",suodatus!$A37:$T38)</f>
        <v>225</v>
      </c>
      <c r="W21" s="1">
        <f>DMIN(jukola_osuuksittain!$A$1:$T$999,"ero kärkeen",suodatus!$A37:$T38)</f>
        <v>6.493055555555554E-3</v>
      </c>
      <c r="X21" s="1">
        <f>DMIN(jukola_osuuksittain!$A$1:$T$999,"ero (min/km)",suodatus!$A37:$T38)</f>
        <v>9.5386334610472463E-4</v>
      </c>
    </row>
    <row r="22" spans="1:24" x14ac:dyDescent="0.35">
      <c r="A22" t="s">
        <v>43</v>
      </c>
      <c r="B22">
        <f>DCOUNT(jukola_osuuksittain!$A$1:$T$999,,suodatus!$A39:$T40)</f>
        <v>30</v>
      </c>
      <c r="C22">
        <f>DSUM(jukola_osuuksittain!$A$1:$T$999,"matka",suodatus!$A39:$T40)</f>
        <v>343.2999999999999</v>
      </c>
      <c r="D22">
        <f>DCOUNT(jukola_osuuksittain!$A$1:$T$999,,suodatus!$A202:$T203)</f>
        <v>22</v>
      </c>
      <c r="E22">
        <f>DCOUNT(jukola_osuuksittain!$A$1:$T$999,,suodatus!$A365:$T366)</f>
        <v>8</v>
      </c>
      <c r="F22">
        <f>DCOUNT(jukola_osuuksittain!$A$1:$T$999,,suodatus!$A528:$T529)</f>
        <v>0</v>
      </c>
      <c r="H22">
        <f>DCOUNT(jukola_osuuksittain!$A$1:$T$999,,suodatus!$A691:$T692)</f>
        <v>6</v>
      </c>
      <c r="I22">
        <f>DCOUNT(jukola_osuuksittain!$A$1:$T$999,,suodatus!$A854:$T855)</f>
        <v>6</v>
      </c>
      <c r="J22">
        <f>DCOUNT(jukola_osuuksittain!$A$1:$T$999,,suodatus!$A1017:$T1018)</f>
        <v>6</v>
      </c>
      <c r="K22">
        <f>DCOUNT(jukola_osuuksittain!$A$1:$T$999,,suodatus!$A1180:$T1181)</f>
        <v>5</v>
      </c>
      <c r="L22">
        <f>DCOUNT(jukola_osuuksittain!$A$1:$T$999,,suodatus!$A1343:$T1344)</f>
        <v>3</v>
      </c>
      <c r="M22">
        <f>DCOUNT(jukola_osuuksittain!$A$1:$T$999,,suodatus!$A1506:$T1507)</f>
        <v>3</v>
      </c>
      <c r="N22">
        <f>DCOUNT(jukola_osuuksittain!$A$1:$T$999,,suodatus!$A1669:$T1670)</f>
        <v>1</v>
      </c>
      <c r="P22" s="1">
        <f>DMIN(jukola_osuuksittain!$A$1:$T$999,"osuusaik.",suodatus!$A39:$T40)</f>
        <v>4.929398148148148E-2</v>
      </c>
      <c r="Q22" s="1">
        <f>DMAX(jukola_osuuksittain!$A$1:$T$999,"osuusaik.",suodatus!$A39:$T40)</f>
        <v>0.16621527777777778</v>
      </c>
      <c r="R22" s="1">
        <f>DMIN(jukola_osuuksittain!$A$1:$T$999,"min/km",suodatus!$A39:$T40)</f>
        <v>4.9346107055961074E-3</v>
      </c>
      <c r="S22" s="1">
        <f>DMAX(jukola_osuuksittain!$A$1:$T$999,"min/km",suodatus!$A39:$T40)</f>
        <v>1.2688189143341815E-2</v>
      </c>
      <c r="T22">
        <f>DMIN(jukola_osuuksittain!$A$1:$T$999,"os.sija",suodatus!$A39:$T40)</f>
        <v>479</v>
      </c>
      <c r="U22">
        <f>DMIN(jukola_osuuksittain!$A$1:$T$999,"muutos",suodatus!$A39:$T40)</f>
        <v>-217</v>
      </c>
      <c r="V22">
        <f>DMAX(jukola_osuuksittain!$A$1:$T$999,"muutos",suodatus!$A39:$T40)</f>
        <v>116</v>
      </c>
      <c r="W22" s="1">
        <f>DMIN(jukola_osuuksittain!$A$1:$T$999,"ero kärkeen",suodatus!$A39:$T40)</f>
        <v>2.0162037037037034E-2</v>
      </c>
      <c r="X22" s="1">
        <f>DMIN(jukola_osuuksittain!$A$1:$T$999,"ero (min/km)",suodatus!$A39:$T40)</f>
        <v>1.6710597458772644E-3</v>
      </c>
    </row>
    <row r="23" spans="1:24" x14ac:dyDescent="0.35">
      <c r="A23" t="s">
        <v>44</v>
      </c>
      <c r="B23">
        <f>DCOUNT(jukola_osuuksittain!$A$1:$T$999,,suodatus!$A41:$T42)</f>
        <v>14</v>
      </c>
      <c r="C23">
        <f>DSUM(jukola_osuuksittain!$A$1:$T$999,"matka",suodatus!$A41:$T42)</f>
        <v>152.1</v>
      </c>
      <c r="D23">
        <f>DCOUNT(jukola_osuuksittain!$A$1:$T$999,,suodatus!$A204:$T205)</f>
        <v>1</v>
      </c>
      <c r="E23">
        <f>DCOUNT(jukola_osuuksittain!$A$1:$T$999,,suodatus!$A367:$T368)</f>
        <v>11</v>
      </c>
      <c r="F23">
        <f>DCOUNT(jukola_osuuksittain!$A$1:$T$999,,suodatus!$A530:$T531)</f>
        <v>2</v>
      </c>
      <c r="H23">
        <f>DCOUNT(jukola_osuuksittain!$A$1:$T$999,,suodatus!$A693:$T694)</f>
        <v>5</v>
      </c>
      <c r="I23">
        <f>DCOUNT(jukola_osuuksittain!$A$1:$T$999,,suodatus!$A856:$T857)</f>
        <v>0</v>
      </c>
      <c r="J23">
        <f>DCOUNT(jukola_osuuksittain!$A$1:$T$999,,suodatus!$A1019:$T1020)</f>
        <v>1</v>
      </c>
      <c r="K23">
        <f>DCOUNT(jukola_osuuksittain!$A$1:$T$999,,suodatus!$A1182:$T1183)</f>
        <v>1</v>
      </c>
      <c r="L23">
        <f>DCOUNT(jukola_osuuksittain!$A$1:$T$999,,suodatus!$A1345:$T1346)</f>
        <v>3</v>
      </c>
      <c r="M23">
        <f>DCOUNT(jukola_osuuksittain!$A$1:$T$999,,suodatus!$A1508:$T1509)</f>
        <v>3</v>
      </c>
      <c r="N23">
        <f>DCOUNT(jukola_osuuksittain!$A$1:$T$999,,suodatus!$A1671:$T1672)</f>
        <v>1</v>
      </c>
      <c r="P23" s="1">
        <f>DMIN(jukola_osuuksittain!$A$1:$T$999,"osuusaik.",suodatus!$A41:$T42)</f>
        <v>6.2974537037037037E-2</v>
      </c>
      <c r="Q23" s="1">
        <f>DMAX(jukola_osuuksittain!$A$1:$T$999,"osuusaik.",suodatus!$A41:$T42)</f>
        <v>0.14105324074074074</v>
      </c>
      <c r="R23" s="1">
        <f>DMIN(jukola_osuuksittain!$A$1:$T$999,"min/km",suodatus!$A41:$T42)</f>
        <v>5.6944444444444456E-3</v>
      </c>
      <c r="S23" s="1">
        <f>DMAX(jukola_osuuksittain!$A$1:$T$999,"min/km",suodatus!$A41:$T42)</f>
        <v>1.1327495974235106E-2</v>
      </c>
      <c r="T23">
        <f>DMIN(jukola_osuuksittain!$A$1:$T$999,"os.sija",suodatus!$A41:$T42)</f>
        <v>814</v>
      </c>
      <c r="U23">
        <f>DMIN(jukola_osuuksittain!$A$1:$T$999,"muutos",suodatus!$A41:$T42)</f>
        <v>-70</v>
      </c>
      <c r="V23">
        <f>DMAX(jukola_osuuksittain!$A$1:$T$999,"muutos",suodatus!$A41:$T42)</f>
        <v>39</v>
      </c>
      <c r="W23" s="1">
        <f>DMIN(jukola_osuuksittain!$A$1:$T$999,"ero kärkeen",suodatus!$A41:$T42)</f>
        <v>2.7569444444444452E-2</v>
      </c>
      <c r="X23" s="1">
        <f>DMIN(jukola_osuuksittain!$A$1:$T$999,"ero (min/km)",suodatus!$A41:$T42)</f>
        <v>2.2974537037037043E-3</v>
      </c>
    </row>
    <row r="24" spans="1:24" x14ac:dyDescent="0.35">
      <c r="A24" t="s">
        <v>45</v>
      </c>
      <c r="B24">
        <f>DCOUNT(jukola_osuuksittain!$A$1:$T$999,,suodatus!$A43:$T44)</f>
        <v>1</v>
      </c>
      <c r="C24">
        <f>DSUM(jukola_osuuksittain!$A$1:$T$999,"matka",suodatus!$A43:$T44)</f>
        <v>10</v>
      </c>
      <c r="D24">
        <f>DCOUNT(jukola_osuuksittain!$A$1:$T$999,,suodatus!$A206:$T207)</f>
        <v>1</v>
      </c>
      <c r="E24">
        <f>DCOUNT(jukola_osuuksittain!$A$1:$T$999,,suodatus!$A369:$T370)</f>
        <v>0</v>
      </c>
      <c r="F24">
        <f>DCOUNT(jukola_osuuksittain!$A$1:$T$999,,suodatus!$A532:$T533)</f>
        <v>0</v>
      </c>
      <c r="H24">
        <f>DCOUNT(jukola_osuuksittain!$A$1:$T$999,,suodatus!$A695:$T696)</f>
        <v>1</v>
      </c>
      <c r="I24">
        <f>DCOUNT(jukola_osuuksittain!$A$1:$T$999,,suodatus!$A858:$T859)</f>
        <v>0</v>
      </c>
      <c r="J24">
        <f>DCOUNT(jukola_osuuksittain!$A$1:$T$999,,suodatus!$A1021:$T1022)</f>
        <v>0</v>
      </c>
      <c r="K24">
        <f>DCOUNT(jukola_osuuksittain!$A$1:$T$999,,suodatus!$A1184:$T1185)</f>
        <v>0</v>
      </c>
      <c r="L24">
        <f>DCOUNT(jukola_osuuksittain!$A$1:$T$999,,suodatus!$A1347:$T1348)</f>
        <v>0</v>
      </c>
      <c r="M24">
        <f>DCOUNT(jukola_osuuksittain!$A$1:$T$999,,suodatus!$A1510:$T1511)</f>
        <v>0</v>
      </c>
      <c r="N24">
        <f>DCOUNT(jukola_osuuksittain!$A$1:$T$999,,suodatus!$A1673:$T1674)</f>
        <v>0</v>
      </c>
      <c r="P24" s="1">
        <f>DMIN(jukola_osuuksittain!$A$1:$T$999,"osuusaik.",suodatus!$A43:$T44)</f>
        <v>6.3587962962962971E-2</v>
      </c>
      <c r="Q24" s="1">
        <f>DMAX(jukola_osuuksittain!$A$1:$T$999,"osuusaik.",suodatus!$A43:$T44)</f>
        <v>6.3587962962962971E-2</v>
      </c>
      <c r="R24" s="1">
        <f>DMIN(jukola_osuuksittain!$A$1:$T$999,"min/km",suodatus!$A43:$T44)</f>
        <v>6.3587962962962973E-3</v>
      </c>
      <c r="S24" s="1">
        <f>DMAX(jukola_osuuksittain!$A$1:$T$999,"min/km",suodatus!$A43:$T44)</f>
        <v>6.3587962962962973E-3</v>
      </c>
      <c r="T24">
        <f>DMIN(jukola_osuuksittain!$A$1:$T$999,"os.sija",suodatus!$A43:$T44)</f>
        <v>471</v>
      </c>
      <c r="U24">
        <f>DMIN(jukola_osuuksittain!$A$1:$T$999,"muutos",suodatus!$A43:$T44)</f>
        <v>0</v>
      </c>
      <c r="V24">
        <f>DMAX(jukola_osuuksittain!$A$1:$T$999,"muutos",suodatus!$A43:$T44)</f>
        <v>0</v>
      </c>
      <c r="W24" s="1">
        <f>DMIN(jukola_osuuksittain!$A$1:$T$999,"ero kärkeen",suodatus!$A43:$T44)</f>
        <v>1.528935185185186E-2</v>
      </c>
      <c r="X24" s="1">
        <f>DMIN(jukola_osuuksittain!$A$1:$T$999,"ero (min/km)",suodatus!$A43:$T44)</f>
        <v>1.5289351851851859E-3</v>
      </c>
    </row>
    <row r="25" spans="1:24" x14ac:dyDescent="0.35">
      <c r="A25" t="s">
        <v>46</v>
      </c>
      <c r="B25">
        <f>DCOUNT(jukola_osuuksittain!$A$1:$T$999,,suodatus!$A45:$T46)</f>
        <v>3</v>
      </c>
      <c r="C25">
        <f>DSUM(jukola_osuuksittain!$A$1:$T$999,"matka",suodatus!$A45:$T46)</f>
        <v>25.7</v>
      </c>
      <c r="D25">
        <f>DCOUNT(jukola_osuuksittain!$A$1:$T$999,,suodatus!$A208:$T209)</f>
        <v>3</v>
      </c>
      <c r="E25">
        <f>DCOUNT(jukola_osuuksittain!$A$1:$T$999,,suodatus!$A371:$T372)</f>
        <v>0</v>
      </c>
      <c r="F25">
        <f>DCOUNT(jukola_osuuksittain!$A$1:$T$999,,suodatus!$A534:$T535)</f>
        <v>0</v>
      </c>
      <c r="H25">
        <f>DCOUNT(jukola_osuuksittain!$A$1:$T$999,,suodatus!$A697:$T698)</f>
        <v>0</v>
      </c>
      <c r="I25">
        <f>DCOUNT(jukola_osuuksittain!$A$1:$T$999,,suodatus!$A860:$T861)</f>
        <v>0</v>
      </c>
      <c r="J25">
        <f>DCOUNT(jukola_osuuksittain!$A$1:$T$999,,suodatus!$A1023:$T1024)</f>
        <v>1</v>
      </c>
      <c r="K25">
        <f>DCOUNT(jukola_osuuksittain!$A$1:$T$999,,suodatus!$A1186:$T1187)</f>
        <v>2</v>
      </c>
      <c r="L25">
        <f>DCOUNT(jukola_osuuksittain!$A$1:$T$999,,suodatus!$A1349:$T1350)</f>
        <v>0</v>
      </c>
      <c r="M25">
        <f>DCOUNT(jukola_osuuksittain!$A$1:$T$999,,suodatus!$A1512:$T1513)</f>
        <v>0</v>
      </c>
      <c r="N25">
        <f>DCOUNT(jukola_osuuksittain!$A$1:$T$999,,suodatus!$A1675:$T1676)</f>
        <v>0</v>
      </c>
      <c r="P25" s="1">
        <f>DMIN(jukola_osuuksittain!$A$1:$T$999,"osuusaik.",suodatus!$A45:$T46)</f>
        <v>4.1956018518518517E-2</v>
      </c>
      <c r="Q25" s="1">
        <f>DMAX(jukola_osuuksittain!$A$1:$T$999,"osuusaik.",suodatus!$A45:$T46)</f>
        <v>6.5347222222222223E-2</v>
      </c>
      <c r="R25" s="1">
        <f>DMIN(jukola_osuuksittain!$A$1:$T$999,"min/km",suodatus!$A45:$T46)</f>
        <v>6.1072170301142269E-3</v>
      </c>
      <c r="S25" s="1">
        <f>DMAX(jukola_osuuksittain!$A$1:$T$999,"min/km",suodatus!$A45:$T46)</f>
        <v>6.6042795844625125E-3</v>
      </c>
      <c r="T25">
        <f>DMIN(jukola_osuuksittain!$A$1:$T$999,"os.sija",suodatus!$A45:$T46)</f>
        <v>317</v>
      </c>
      <c r="U25">
        <f>DMIN(jukola_osuuksittain!$A$1:$T$999,"muutos",suodatus!$A45:$T46)</f>
        <v>-60</v>
      </c>
      <c r="V25">
        <f>DMAX(jukola_osuuksittain!$A$1:$T$999,"muutos",suodatus!$A45:$T46)</f>
        <v>-18</v>
      </c>
      <c r="W25" s="1">
        <f>DMIN(jukola_osuuksittain!$A$1:$T$999,"ero kärkeen",suodatus!$A45:$T46)</f>
        <v>1.1342592592592588E-2</v>
      </c>
      <c r="X25" s="1">
        <f>DMIN(jukola_osuuksittain!$A$1:$T$999,"ero (min/km)",suodatus!$A45:$T46)</f>
        <v>1.5385049683830172E-3</v>
      </c>
    </row>
    <row r="26" spans="1:24" x14ac:dyDescent="0.35">
      <c r="A26" t="s">
        <v>47</v>
      </c>
      <c r="B26">
        <f>DCOUNT(jukola_osuuksittain!$A$1:$T$999,,suodatus!$A47:$T48)</f>
        <v>2</v>
      </c>
      <c r="C26">
        <f>DSUM(jukola_osuuksittain!$A$1:$T$999,"matka",suodatus!$A47:$T48)</f>
        <v>24</v>
      </c>
      <c r="D26">
        <f>DCOUNT(jukola_osuuksittain!$A$1:$T$999,,suodatus!$A210:$T211)</f>
        <v>0</v>
      </c>
      <c r="E26">
        <f>DCOUNT(jukola_osuuksittain!$A$1:$T$999,,suodatus!$A373:$T374)</f>
        <v>1</v>
      </c>
      <c r="F26">
        <f>DCOUNT(jukola_osuuksittain!$A$1:$T$999,,suodatus!$A536:$T537)</f>
        <v>1</v>
      </c>
      <c r="H26">
        <f>DCOUNT(jukola_osuuksittain!$A$1:$T$999,,suodatus!$A699:$T700)</f>
        <v>1</v>
      </c>
      <c r="I26">
        <f>DCOUNT(jukola_osuuksittain!$A$1:$T$999,,suodatus!$A862:$T863)</f>
        <v>0</v>
      </c>
      <c r="J26">
        <f>DCOUNT(jukola_osuuksittain!$A$1:$T$999,,suodatus!$A1025:$T1026)</f>
        <v>0</v>
      </c>
      <c r="K26">
        <f>DCOUNT(jukola_osuuksittain!$A$1:$T$999,,suodatus!$A1188:$T1189)</f>
        <v>0</v>
      </c>
      <c r="L26">
        <f>DCOUNT(jukola_osuuksittain!$A$1:$T$999,,suodatus!$A1351:$T1352)</f>
        <v>0</v>
      </c>
      <c r="M26">
        <f>DCOUNT(jukola_osuuksittain!$A$1:$T$999,,suodatus!$A1514:$T1515)</f>
        <v>1</v>
      </c>
      <c r="N26">
        <f>DCOUNT(jukola_osuuksittain!$A$1:$T$999,,suodatus!$A1677:$T1678)</f>
        <v>0</v>
      </c>
      <c r="P26" s="1">
        <f>DMIN(jukola_osuuksittain!$A$1:$T$999,"osuusaik.",suodatus!$A47:$T48)</f>
        <v>7.5798611111111108E-2</v>
      </c>
      <c r="Q26" s="1">
        <f>DMAX(jukola_osuuksittain!$A$1:$T$999,"osuusaik.",suodatus!$A47:$T48)</f>
        <v>9.7615740740740739E-2</v>
      </c>
      <c r="R26" s="1">
        <f>DMIN(jukola_osuuksittain!$A$1:$T$999,"min/km",suodatus!$A47:$T48)</f>
        <v>7.0736044015029514E-3</v>
      </c>
      <c r="S26" s="1">
        <f>DMAX(jukola_osuuksittain!$A$1:$T$999,"min/km",suodatus!$A47:$T48)</f>
        <v>7.4312363834422657E-3</v>
      </c>
      <c r="T26">
        <f>DMIN(jukola_osuuksittain!$A$1:$T$999,"os.sija",suodatus!$A47:$T48)</f>
        <v>731</v>
      </c>
      <c r="U26">
        <f>DMIN(jukola_osuuksittain!$A$1:$T$999,"muutos",suodatus!$A47:$T48)</f>
        <v>-88</v>
      </c>
      <c r="V26">
        <f>DMAX(jukola_osuuksittain!$A$1:$T$999,"muutos",suodatus!$A47:$T48)</f>
        <v>-88</v>
      </c>
      <c r="W26" s="1">
        <f>DMIN(jukola_osuuksittain!$A$1:$T$999,"ero kärkeen",suodatus!$A47:$T48)</f>
        <v>3.5555555555555549E-2</v>
      </c>
      <c r="X26" s="1">
        <f>DMIN(jukola_osuuksittain!$A$1:$T$999,"ero (min/km)",suodatus!$A47:$T48)</f>
        <v>2.9371309715512605E-3</v>
      </c>
    </row>
    <row r="27" spans="1:24" x14ac:dyDescent="0.35">
      <c r="A27" t="s">
        <v>48</v>
      </c>
      <c r="B27">
        <f>DCOUNT(jukola_osuuksittain!$A$1:$T$999,,suodatus!$A49:$T50)</f>
        <v>4</v>
      </c>
      <c r="C27">
        <f>DSUM(jukola_osuuksittain!$A$1:$T$999,"matka",suodatus!$A49:$T50)</f>
        <v>51.8</v>
      </c>
      <c r="D27">
        <f>DCOUNT(jukola_osuuksittain!$A$1:$T$999,,suodatus!$A212:$T213)</f>
        <v>4</v>
      </c>
      <c r="E27">
        <f>DCOUNT(jukola_osuuksittain!$A$1:$T$999,,suodatus!$A375:$T376)</f>
        <v>0</v>
      </c>
      <c r="F27">
        <f>DCOUNT(jukola_osuuksittain!$A$1:$T$999,,suodatus!$A538:$T539)</f>
        <v>0</v>
      </c>
      <c r="H27">
        <f>DCOUNT(jukola_osuuksittain!$A$1:$T$999,,suodatus!$A701:$T702)</f>
        <v>0</v>
      </c>
      <c r="I27">
        <f>DCOUNT(jukola_osuuksittain!$A$1:$T$999,,suodatus!$A864:$T865)</f>
        <v>0</v>
      </c>
      <c r="J27">
        <f>DCOUNT(jukola_osuuksittain!$A$1:$T$999,,suodatus!$A1027:$T1028)</f>
        <v>2</v>
      </c>
      <c r="K27">
        <f>DCOUNT(jukola_osuuksittain!$A$1:$T$999,,suodatus!$A1190:$T1191)</f>
        <v>0</v>
      </c>
      <c r="L27">
        <f>DCOUNT(jukola_osuuksittain!$A$1:$T$999,,suodatus!$A1353:$T1354)</f>
        <v>0</v>
      </c>
      <c r="M27">
        <f>DCOUNT(jukola_osuuksittain!$A$1:$T$999,,suodatus!$A1516:$T1517)</f>
        <v>1</v>
      </c>
      <c r="N27">
        <f>DCOUNT(jukola_osuuksittain!$A$1:$T$999,,suodatus!$A1679:$T1680)</f>
        <v>1</v>
      </c>
      <c r="P27" s="1">
        <f>DMIN(jukola_osuuksittain!$A$1:$T$999,"osuusaik.",suodatus!$A49:$T50)</f>
        <v>7.289351851851851E-2</v>
      </c>
      <c r="Q27" s="1">
        <f>DMAX(jukola_osuuksittain!$A$1:$T$999,"osuusaik.",suodatus!$A49:$T50)</f>
        <v>9.420138888888889E-2</v>
      </c>
      <c r="R27" s="1">
        <f>DMIN(jukola_osuuksittain!$A$1:$T$999,"min/km",suodatus!$A49:$T50)</f>
        <v>5.8785095579450414E-3</v>
      </c>
      <c r="S27" s="1">
        <f>DMAX(jukola_osuuksittain!$A$1:$T$999,"min/km",suodatus!$A49:$T50)</f>
        <v>7.9600127087872188E-3</v>
      </c>
      <c r="T27">
        <f>DMIN(jukola_osuuksittain!$A$1:$T$999,"os.sija",suodatus!$A49:$T50)</f>
        <v>408</v>
      </c>
      <c r="U27">
        <f>DMIN(jukola_osuuksittain!$A$1:$T$999,"muutos",suodatus!$A49:$T50)</f>
        <v>-263</v>
      </c>
      <c r="V27">
        <f>DMAX(jukola_osuuksittain!$A$1:$T$999,"muutos",suodatus!$A49:$T50)</f>
        <v>62</v>
      </c>
      <c r="W27" s="1">
        <f>DMIN(jukola_osuuksittain!$A$1:$T$999,"ero kärkeen",suodatus!$A49:$T50)</f>
        <v>2.7708333333333321E-2</v>
      </c>
      <c r="X27" s="1">
        <f>DMIN(jukola_osuuksittain!$A$1:$T$999,"ero (min/km)",suodatus!$A49:$T50)</f>
        <v>2.0644536380351993E-3</v>
      </c>
    </row>
    <row r="28" spans="1:24" x14ac:dyDescent="0.35">
      <c r="A28" t="s">
        <v>49</v>
      </c>
      <c r="B28">
        <f>DCOUNT(jukola_osuuksittain!$A$1:$T$999,,suodatus!$A51:$T52)</f>
        <v>5</v>
      </c>
      <c r="C28">
        <f>DSUM(jukola_osuuksittain!$A$1:$T$999,"matka",suodatus!$A51:$T52)</f>
        <v>49.600000000000009</v>
      </c>
      <c r="D28">
        <f>DCOUNT(jukola_osuuksittain!$A$1:$T$999,,suodatus!$A214:$T215)</f>
        <v>2</v>
      </c>
      <c r="E28">
        <f>DCOUNT(jukola_osuuksittain!$A$1:$T$999,,suodatus!$A377:$T378)</f>
        <v>3</v>
      </c>
      <c r="F28">
        <f>DCOUNT(jukola_osuuksittain!$A$1:$T$999,,suodatus!$A540:$T541)</f>
        <v>0</v>
      </c>
      <c r="H28">
        <f>DCOUNT(jukola_osuuksittain!$A$1:$T$999,,suodatus!$A703:$T704)</f>
        <v>0</v>
      </c>
      <c r="I28">
        <f>DCOUNT(jukola_osuuksittain!$A$1:$T$999,,suodatus!$A866:$T867)</f>
        <v>1</v>
      </c>
      <c r="J28">
        <f>DCOUNT(jukola_osuuksittain!$A$1:$T$999,,suodatus!$A1029:$T1030)</f>
        <v>1</v>
      </c>
      <c r="K28">
        <f>DCOUNT(jukola_osuuksittain!$A$1:$T$999,,suodatus!$A1192:$T1193)</f>
        <v>3</v>
      </c>
      <c r="L28">
        <f>DCOUNT(jukola_osuuksittain!$A$1:$T$999,,suodatus!$A1355:$T1356)</f>
        <v>0</v>
      </c>
      <c r="M28">
        <f>DCOUNT(jukola_osuuksittain!$A$1:$T$999,,suodatus!$A1518:$T1519)</f>
        <v>0</v>
      </c>
      <c r="N28">
        <f>DCOUNT(jukola_osuuksittain!$A$1:$T$999,,suodatus!$A1681:$T1682)</f>
        <v>0</v>
      </c>
      <c r="P28" s="1">
        <f>DMIN(jukola_osuuksittain!$A$1:$T$999,"osuusaik.",suodatus!$A51:$T52)</f>
        <v>4.5231481481481484E-2</v>
      </c>
      <c r="Q28" s="1">
        <f>DMAX(jukola_osuuksittain!$A$1:$T$999,"osuusaik.",suodatus!$A51:$T52)</f>
        <v>8.4259259259259256E-2</v>
      </c>
      <c r="R28" s="1">
        <f>DMIN(jukola_osuuksittain!$A$1:$T$999,"min/km",suodatus!$A51:$T52)</f>
        <v>6.0185185185185185E-3</v>
      </c>
      <c r="S28" s="1">
        <f>DMAX(jukola_osuuksittain!$A$1:$T$999,"min/km",suodatus!$A51:$T52)</f>
        <v>8.6805555555555559E-3</v>
      </c>
      <c r="T28">
        <f>DMIN(jukola_osuuksittain!$A$1:$T$999,"os.sija",suodatus!$A51:$T52)</f>
        <v>567</v>
      </c>
      <c r="U28">
        <f>DMIN(jukola_osuuksittain!$A$1:$T$999,"muutos",suodatus!$A51:$T52)</f>
        <v>-124</v>
      </c>
      <c r="V28">
        <f>DMAX(jukola_osuuksittain!$A$1:$T$999,"muutos",suodatus!$A51:$T52)</f>
        <v>-54</v>
      </c>
      <c r="W28" s="1">
        <f>DMIN(jukola_osuuksittain!$A$1:$T$999,"ero kärkeen",suodatus!$A51:$T52)</f>
        <v>1.7835648148148146E-2</v>
      </c>
      <c r="X28" s="1">
        <f>DMIN(jukola_osuuksittain!$A$1:$T$999,"ero (min/km)",suodatus!$A51:$T52)</f>
        <v>2.2123015873015866E-3</v>
      </c>
    </row>
    <row r="29" spans="1:24" x14ac:dyDescent="0.35">
      <c r="A29" t="s">
        <v>50</v>
      </c>
      <c r="B29">
        <f>DCOUNT(jukola_osuuksittain!$A$1:$T$999,,suodatus!$A53:$T54)</f>
        <v>12</v>
      </c>
      <c r="C29">
        <f>DSUM(jukola_osuuksittain!$A$1:$T$999,"matka",suodatus!$A53:$T54)</f>
        <v>144.50000000000003</v>
      </c>
      <c r="D29">
        <f>DCOUNT(jukola_osuuksittain!$A$1:$T$999,,suodatus!$A216:$T217)</f>
        <v>7</v>
      </c>
      <c r="E29">
        <f>DCOUNT(jukola_osuuksittain!$A$1:$T$999,,suodatus!$A379:$T380)</f>
        <v>5</v>
      </c>
      <c r="F29">
        <f>DCOUNT(jukola_osuuksittain!$A$1:$T$999,,suodatus!$A542:$T543)</f>
        <v>0</v>
      </c>
      <c r="H29">
        <f>DCOUNT(jukola_osuuksittain!$A$1:$T$999,,suodatus!$A705:$T706)</f>
        <v>0</v>
      </c>
      <c r="I29">
        <f>DCOUNT(jukola_osuuksittain!$A$1:$T$999,,suodatus!$A868:$T869)</f>
        <v>0</v>
      </c>
      <c r="J29">
        <f>DCOUNT(jukola_osuuksittain!$A$1:$T$999,,suodatus!$A1031:$T1032)</f>
        <v>3</v>
      </c>
      <c r="K29">
        <f>DCOUNT(jukola_osuuksittain!$A$1:$T$999,,suodatus!$A1194:$T1195)</f>
        <v>2</v>
      </c>
      <c r="L29">
        <f>DCOUNT(jukola_osuuksittain!$A$1:$T$999,,suodatus!$A1357:$T1358)</f>
        <v>1</v>
      </c>
      <c r="M29">
        <f>DCOUNT(jukola_osuuksittain!$A$1:$T$999,,suodatus!$A1520:$T1521)</f>
        <v>2</v>
      </c>
      <c r="N29">
        <f>DCOUNT(jukola_osuuksittain!$A$1:$T$999,,suodatus!$A1683:$T1684)</f>
        <v>4</v>
      </c>
      <c r="P29" s="1">
        <f>DMIN(jukola_osuuksittain!$A$1:$T$999,"osuusaik.",suodatus!$A53:$T54)</f>
        <v>4.3217592592592592E-2</v>
      </c>
      <c r="Q29" s="1">
        <f>DMAX(jukola_osuuksittain!$A$1:$T$999,"osuusaik.",suodatus!$A53:$T54)</f>
        <v>0.1065625</v>
      </c>
      <c r="R29" s="1">
        <f>DMIN(jukola_osuuksittain!$A$1:$T$999,"min/km",suodatus!$A53:$T54)</f>
        <v>4.855909280066583E-3</v>
      </c>
      <c r="S29" s="1">
        <f>DMAX(jukola_osuuksittain!$A$1:$T$999,"min/km",suodatus!$A53:$T54)</f>
        <v>9.4303097345132744E-3</v>
      </c>
      <c r="T29">
        <f>DMIN(jukola_osuuksittain!$A$1:$T$999,"os.sija",suodatus!$A53:$T54)</f>
        <v>470</v>
      </c>
      <c r="U29">
        <f>DMIN(jukola_osuuksittain!$A$1:$T$999,"muutos",suodatus!$A53:$T54)</f>
        <v>-108</v>
      </c>
      <c r="V29">
        <f>DMAX(jukola_osuuksittain!$A$1:$T$999,"muutos",suodatus!$A53:$T54)</f>
        <v>242</v>
      </c>
      <c r="W29" s="1">
        <f>DMIN(jukola_osuuksittain!$A$1:$T$999,"ero kärkeen",suodatus!$A53:$T54)</f>
        <v>1.321759259259259E-2</v>
      </c>
      <c r="X29" s="1">
        <f>DMIN(jukola_osuuksittain!$A$1:$T$999,"ero (min/km)",suodatus!$A53:$T54)</f>
        <v>1.4851227632126504E-3</v>
      </c>
    </row>
    <row r="30" spans="1:24" x14ac:dyDescent="0.35">
      <c r="A30" s="7" t="s">
        <v>367</v>
      </c>
      <c r="B30">
        <f>DCOUNT(jukola_osuuksittain!$A$1:$T$999,,suodatus!$A55:$T56)</f>
        <v>1</v>
      </c>
      <c r="C30">
        <f>DSUM(jukola_osuuksittain!$A$1:$T$999,"matka",suodatus!$A55:$T56)</f>
        <v>10</v>
      </c>
      <c r="D30">
        <f>DCOUNT(jukola_osuuksittain!$A$1:$T$999,,suodatus!$A218:$T219)</f>
        <v>1</v>
      </c>
      <c r="E30">
        <f>DCOUNT(jukola_osuuksittain!$A$1:$T$999,,suodatus!$A381:$T382)</f>
        <v>0</v>
      </c>
      <c r="F30">
        <f>DCOUNT(jukola_osuuksittain!$A$1:$T$999,,suodatus!$A544:$T545)</f>
        <v>0</v>
      </c>
      <c r="H30">
        <f>DCOUNT(jukola_osuuksittain!$A$1:$T$999,,suodatus!$A707:$T708)</f>
        <v>0</v>
      </c>
      <c r="I30">
        <f>DCOUNT(jukola_osuuksittain!$A$1:$T$999,,suodatus!$A870:$T871)</f>
        <v>1</v>
      </c>
      <c r="J30">
        <f>DCOUNT(jukola_osuuksittain!$A$1:$T$999,,suodatus!$A1033:$T1034)</f>
        <v>0</v>
      </c>
      <c r="K30">
        <f>DCOUNT(jukola_osuuksittain!$A$1:$T$999,,suodatus!$A1196:$T1197)</f>
        <v>0</v>
      </c>
      <c r="L30">
        <f>DCOUNT(jukola_osuuksittain!$A$1:$T$999,,suodatus!$A1359:$T1360)</f>
        <v>0</v>
      </c>
      <c r="M30">
        <f>DCOUNT(jukola_osuuksittain!$A$1:$T$999,,suodatus!$A1522:$T1523)</f>
        <v>0</v>
      </c>
      <c r="N30">
        <f>DCOUNT(jukola_osuuksittain!$A$1:$T$999,,suodatus!$A1685:$T1686)</f>
        <v>0</v>
      </c>
      <c r="P30" s="1">
        <f>DMIN(jukola_osuuksittain!$A$1:$T$999,"osuusaik.",suodatus!$A55:$T56)</f>
        <v>9.2418981481481477E-2</v>
      </c>
      <c r="Q30" s="1">
        <f>DMAX(jukola_osuuksittain!$A$1:$T$999,"osuusaik.",suodatus!$A55:$T56)</f>
        <v>9.2418981481481477E-2</v>
      </c>
      <c r="R30" s="1">
        <f>DMIN(jukola_osuuksittain!$A$1:$T$999,"min/km",suodatus!$A55:$T56)</f>
        <v>9.2418981481481484E-3</v>
      </c>
      <c r="S30" s="1">
        <f>DMAX(jukola_osuuksittain!$A$1:$T$999,"min/km",suodatus!$A55:$T56)</f>
        <v>9.2418981481481484E-3</v>
      </c>
      <c r="T30">
        <f>DMIN(jukola_osuuksittain!$A$1:$T$999,"os.sija",suodatus!$A55:$T56)</f>
        <v>916</v>
      </c>
      <c r="U30">
        <f>DMIN(jukola_osuuksittain!$A$1:$T$999,"muutos",suodatus!$A55:$T56)</f>
        <v>206</v>
      </c>
      <c r="V30">
        <f>DMAX(jukola_osuuksittain!$A$1:$T$999,"muutos",suodatus!$A55:$T56)</f>
        <v>206</v>
      </c>
      <c r="W30" s="1">
        <f>DMIN(jukola_osuuksittain!$A$1:$T$999,"ero kärkeen",suodatus!$A55:$T56)</f>
        <v>4.6238425925925919E-2</v>
      </c>
      <c r="X30" s="1">
        <f>DMIN(jukola_osuuksittain!$A$1:$T$999,"ero (min/km)",suodatus!$A55:$T56)</f>
        <v>4.6238425925925917E-3</v>
      </c>
    </row>
    <row r="31" spans="1:24" x14ac:dyDescent="0.35">
      <c r="A31" t="s">
        <v>51</v>
      </c>
      <c r="B31">
        <f>DCOUNT(jukola_osuuksittain!$A$1:$T$999,,suodatus!$A57:$T58)</f>
        <v>1</v>
      </c>
      <c r="C31">
        <f>DSUM(jukola_osuuksittain!$A$1:$T$999,"matka",suodatus!$A57:$T58)</f>
        <v>14.3</v>
      </c>
      <c r="D31">
        <f>DCOUNT(jukola_osuuksittain!$A$1:$T$999,,suodatus!$A220:$T221)</f>
        <v>1</v>
      </c>
      <c r="E31">
        <f>DCOUNT(jukola_osuuksittain!$A$1:$T$999,,suodatus!$A383:$T384)</f>
        <v>0</v>
      </c>
      <c r="F31">
        <f>DCOUNT(jukola_osuuksittain!$A$1:$T$999,,suodatus!$A546:$T547)</f>
        <v>0</v>
      </c>
      <c r="H31">
        <f>DCOUNT(jukola_osuuksittain!$A$1:$T$999,,suodatus!$A709:$T710)</f>
        <v>0</v>
      </c>
      <c r="I31">
        <f>DCOUNT(jukola_osuuksittain!$A$1:$T$999,,suodatus!$A872:$T873)</f>
        <v>0</v>
      </c>
      <c r="J31">
        <f>DCOUNT(jukola_osuuksittain!$A$1:$T$999,,suodatus!$A1035:$T1036)</f>
        <v>1</v>
      </c>
      <c r="K31">
        <f>DCOUNT(jukola_osuuksittain!$A$1:$T$999,,suodatus!$A1198:$T1199)</f>
        <v>0</v>
      </c>
      <c r="L31">
        <f>DCOUNT(jukola_osuuksittain!$A$1:$T$999,,suodatus!$A1361:$T1362)</f>
        <v>0</v>
      </c>
      <c r="M31">
        <f>DCOUNT(jukola_osuuksittain!$A$1:$T$999,,suodatus!$A1524:$T1525)</f>
        <v>0</v>
      </c>
      <c r="N31">
        <f>DCOUNT(jukola_osuuksittain!$A$1:$T$999,,suodatus!$A1687:$T1688)</f>
        <v>0</v>
      </c>
      <c r="P31" s="1">
        <f>DMIN(jukola_osuuksittain!$A$1:$T$999,"osuusaik.",suodatus!$A57:$T58)</f>
        <v>8.4918981481481484E-2</v>
      </c>
      <c r="Q31" s="1">
        <f>DMAX(jukola_osuuksittain!$A$1:$T$999,"osuusaik.",suodatus!$A57:$T58)</f>
        <v>8.4918981481481484E-2</v>
      </c>
      <c r="R31" s="1">
        <f>DMIN(jukola_osuuksittain!$A$1:$T$999,"min/km",suodatus!$A57:$T58)</f>
        <v>5.9383903133903137E-3</v>
      </c>
      <c r="S31" s="1">
        <f>DMAX(jukola_osuuksittain!$A$1:$T$999,"min/km",suodatus!$A57:$T58)</f>
        <v>5.9383903133903137E-3</v>
      </c>
      <c r="T31">
        <f>DMIN(jukola_osuuksittain!$A$1:$T$999,"os.sija",suodatus!$A57:$T58)</f>
        <v>244</v>
      </c>
      <c r="U31">
        <f>DMIN(jukola_osuuksittain!$A$1:$T$999,"muutos",suodatus!$A57:$T58)</f>
        <v>-53</v>
      </c>
      <c r="V31">
        <f>DMAX(jukola_osuuksittain!$A$1:$T$999,"muutos",suodatus!$A57:$T58)</f>
        <v>-53</v>
      </c>
      <c r="W31" s="1">
        <f>DMIN(jukola_osuuksittain!$A$1:$T$999,"ero kärkeen",suodatus!$A57:$T58)</f>
        <v>2.4108796296296302E-2</v>
      </c>
      <c r="X31" s="1">
        <f>DMIN(jukola_osuuksittain!$A$1:$T$999,"ero (min/km)",suodatus!$A57:$T58)</f>
        <v>1.6859298109298112E-3</v>
      </c>
    </row>
    <row r="32" spans="1:24" x14ac:dyDescent="0.35">
      <c r="A32" t="s">
        <v>52</v>
      </c>
      <c r="B32">
        <f>DCOUNT(jukola_osuuksittain!$A$1:$T$999,,suodatus!$A59:$T60)</f>
        <v>9</v>
      </c>
      <c r="C32">
        <f>DSUM(jukola_osuuksittain!$A$1:$T$999,"matka",suodatus!$A59:$T60)</f>
        <v>71.999999999999986</v>
      </c>
      <c r="D32">
        <f>DCOUNT(jukola_osuuksittain!$A$1:$T$999,,suodatus!$A222:$T223)</f>
        <v>3</v>
      </c>
      <c r="E32">
        <f>DCOUNT(jukola_osuuksittain!$A$1:$T$999,,suodatus!$A385:$T386)</f>
        <v>6</v>
      </c>
      <c r="F32">
        <f>DCOUNT(jukola_osuuksittain!$A$1:$T$999,,suodatus!$A548:$T549)</f>
        <v>0</v>
      </c>
      <c r="H32">
        <f>DCOUNT(jukola_osuuksittain!$A$1:$T$999,,suodatus!$A711:$T712)</f>
        <v>0</v>
      </c>
      <c r="I32">
        <f>DCOUNT(jukola_osuuksittain!$A$1:$T$999,,suodatus!$A874:$T875)</f>
        <v>0</v>
      </c>
      <c r="J32">
        <f>DCOUNT(jukola_osuuksittain!$A$1:$T$999,,suodatus!$A1037:$T1038)</f>
        <v>0</v>
      </c>
      <c r="K32">
        <f>DCOUNT(jukola_osuuksittain!$A$1:$T$999,,suodatus!$A1200:$T1201)</f>
        <v>5</v>
      </c>
      <c r="L32">
        <f>DCOUNT(jukola_osuuksittain!$A$1:$T$999,,suodatus!$A1363:$T1364)</f>
        <v>3</v>
      </c>
      <c r="M32">
        <f>DCOUNT(jukola_osuuksittain!$A$1:$T$999,,suodatus!$A1526:$T1527)</f>
        <v>1</v>
      </c>
      <c r="N32">
        <f>DCOUNT(jukola_osuuksittain!$A$1:$T$999,,suodatus!$A1689:$T1690)</f>
        <v>0</v>
      </c>
      <c r="P32" s="1">
        <f>DMIN(jukola_osuuksittain!$A$1:$T$999,"osuusaik.",suodatus!$A59:$T60)</f>
        <v>4.7071759259259265E-2</v>
      </c>
      <c r="Q32" s="1">
        <f>DMAX(jukola_osuuksittain!$A$1:$T$999,"osuusaik.",suodatus!$A59:$T60)</f>
        <v>0.12484953703703704</v>
      </c>
      <c r="R32" s="1">
        <f>DMIN(jukola_osuuksittain!$A$1:$T$999,"min/km",suodatus!$A59:$T60)</f>
        <v>5.5378540305010895E-3</v>
      </c>
      <c r="S32" s="1">
        <f>DMAX(jukola_osuuksittain!$A$1:$T$999,"min/km",suodatus!$A59:$T60)</f>
        <v>1.5413523090992228E-2</v>
      </c>
      <c r="T32">
        <f>DMIN(jukola_osuuksittain!$A$1:$T$999,"os.sija",suodatus!$A59:$T60)</f>
        <v>844</v>
      </c>
      <c r="U32">
        <f>DMIN(jukola_osuuksittain!$A$1:$T$999,"muutos",suodatus!$A59:$T60)</f>
        <v>-37</v>
      </c>
      <c r="V32">
        <f>DMAX(jukola_osuuksittain!$A$1:$T$999,"muutos",suodatus!$A59:$T60)</f>
        <v>117</v>
      </c>
      <c r="W32" s="1">
        <f>DMIN(jukola_osuuksittain!$A$1:$T$999,"ero kärkeen",suodatus!$A59:$T60)</f>
        <v>2.5115740740740747E-2</v>
      </c>
      <c r="X32" s="1">
        <f>DMIN(jukola_osuuksittain!$A$1:$T$999,"ero (min/km)",suodatus!$A59:$T60)</f>
        <v>2.954793028322441E-3</v>
      </c>
    </row>
    <row r="33" spans="1:24" x14ac:dyDescent="0.35">
      <c r="A33" t="s">
        <v>53</v>
      </c>
      <c r="B33">
        <f>DCOUNT(jukola_osuuksittain!$A$1:$T$999,,suodatus!$A61:$T62)</f>
        <v>1</v>
      </c>
      <c r="C33">
        <f>DSUM(jukola_osuuksittain!$A$1:$T$999,"matka",suodatus!$A61:$T62)</f>
        <v>7.9</v>
      </c>
      <c r="D33">
        <f>DCOUNT(jukola_osuuksittain!$A$1:$T$999,,suodatus!$A224:$T225)</f>
        <v>0</v>
      </c>
      <c r="E33">
        <f>DCOUNT(jukola_osuuksittain!$A$1:$T$999,,suodatus!$A387:$T388)</f>
        <v>1</v>
      </c>
      <c r="F33">
        <f>DCOUNT(jukola_osuuksittain!$A$1:$T$999,,suodatus!$A550:$T551)</f>
        <v>0</v>
      </c>
      <c r="H33">
        <f>DCOUNT(jukola_osuuksittain!$A$1:$T$999,,suodatus!$A713:$T714)</f>
        <v>0</v>
      </c>
      <c r="I33">
        <f>DCOUNT(jukola_osuuksittain!$A$1:$T$999,,suodatus!$A876:$T877)</f>
        <v>0</v>
      </c>
      <c r="J33">
        <f>DCOUNT(jukola_osuuksittain!$A$1:$T$999,,suodatus!$A1039:$T1040)</f>
        <v>0</v>
      </c>
      <c r="K33">
        <f>DCOUNT(jukola_osuuksittain!$A$1:$T$999,,suodatus!$A1202:$T1203)</f>
        <v>0</v>
      </c>
      <c r="L33">
        <f>DCOUNT(jukola_osuuksittain!$A$1:$T$999,,suodatus!$A1365:$T1366)</f>
        <v>1</v>
      </c>
      <c r="M33">
        <f>DCOUNT(jukola_osuuksittain!$A$1:$T$999,,suodatus!$A1528:$T1529)</f>
        <v>0</v>
      </c>
      <c r="N33">
        <f>DCOUNT(jukola_osuuksittain!$A$1:$T$999,,suodatus!$A1691:$T1692)</f>
        <v>0</v>
      </c>
      <c r="P33" s="1">
        <f>DMIN(jukola_osuuksittain!$A$1:$T$999,"osuusaik.",suodatus!$A61:$T62)</f>
        <v>8.6203703703703713E-2</v>
      </c>
      <c r="Q33" s="1">
        <f>DMAX(jukola_osuuksittain!$A$1:$T$999,"osuusaik.",suodatus!$A61:$T62)</f>
        <v>8.6203703703703713E-2</v>
      </c>
      <c r="R33" s="1">
        <f>DMIN(jukola_osuuksittain!$A$1:$T$999,"min/km",suodatus!$A61:$T62)</f>
        <v>1.0911861228316925E-2</v>
      </c>
      <c r="S33" s="1">
        <f>DMAX(jukola_osuuksittain!$A$1:$T$999,"min/km",suodatus!$A61:$T62)</f>
        <v>1.0911861228316925E-2</v>
      </c>
      <c r="T33">
        <f>DMIN(jukola_osuuksittain!$A$1:$T$999,"os.sija",suodatus!$A61:$T62)</f>
        <v>1179</v>
      </c>
      <c r="U33">
        <f>DMIN(jukola_osuuksittain!$A$1:$T$999,"muutos",suodatus!$A61:$T62)</f>
        <v>-11</v>
      </c>
      <c r="V33">
        <f>DMAX(jukola_osuuksittain!$A$1:$T$999,"muutos",suodatus!$A61:$T62)</f>
        <v>-11</v>
      </c>
      <c r="W33" s="1">
        <f>DMIN(jukola_osuuksittain!$A$1:$T$999,"ero kärkeen",suodatus!$A61:$T62)</f>
        <v>5.4571759259259271E-2</v>
      </c>
      <c r="X33" s="1">
        <f>DMIN(jukola_osuuksittain!$A$1:$T$999,"ero (min/km)",suodatus!$A61:$T62)</f>
        <v>6.9078176277543382E-3</v>
      </c>
    </row>
    <row r="34" spans="1:24" x14ac:dyDescent="0.35">
      <c r="A34" t="s">
        <v>54</v>
      </c>
      <c r="B34">
        <f>DCOUNT(jukola_osuuksittain!$A$1:$T$999,,suodatus!$A63:$T64)</f>
        <v>1</v>
      </c>
      <c r="C34">
        <f>DSUM(jukola_osuuksittain!$A$1:$T$999,"matka",suodatus!$A63:$T64)</f>
        <v>12.6</v>
      </c>
      <c r="D34">
        <f>DCOUNT(jukola_osuuksittain!$A$1:$T$999,,suodatus!$A226:$T227)</f>
        <v>0</v>
      </c>
      <c r="E34">
        <f>DCOUNT(jukola_osuuksittain!$A$1:$T$999,,suodatus!$A389:$T390)</f>
        <v>1</v>
      </c>
      <c r="F34">
        <f>DCOUNT(jukola_osuuksittain!$A$1:$T$999,,suodatus!$A552:$T553)</f>
        <v>0</v>
      </c>
      <c r="H34">
        <f>DCOUNT(jukola_osuuksittain!$A$1:$T$999,,suodatus!$A715:$T716)</f>
        <v>1</v>
      </c>
      <c r="I34">
        <f>DCOUNT(jukola_osuuksittain!$A$1:$T$999,,suodatus!$A878:$T879)</f>
        <v>0</v>
      </c>
      <c r="J34">
        <f>DCOUNT(jukola_osuuksittain!$A$1:$T$999,,suodatus!$A1041:$T1042)</f>
        <v>0</v>
      </c>
      <c r="K34">
        <f>DCOUNT(jukola_osuuksittain!$A$1:$T$999,,suodatus!$A1204:$T1205)</f>
        <v>0</v>
      </c>
      <c r="L34">
        <f>DCOUNT(jukola_osuuksittain!$A$1:$T$999,,suodatus!$A1367:$T1368)</f>
        <v>0</v>
      </c>
      <c r="M34">
        <f>DCOUNT(jukola_osuuksittain!$A$1:$T$999,,suodatus!$A1530:$T1531)</f>
        <v>0</v>
      </c>
      <c r="N34">
        <f>DCOUNT(jukola_osuuksittain!$A$1:$T$999,,suodatus!$A1693:$T1694)</f>
        <v>0</v>
      </c>
      <c r="P34" s="1">
        <f>DMIN(jukola_osuuksittain!$A$1:$T$999,"osuusaik.",suodatus!$A63:$T64)</f>
        <v>7.9444444444444443E-2</v>
      </c>
      <c r="Q34" s="1">
        <f>DMAX(jukola_osuuksittain!$A$1:$T$999,"osuusaik.",suodatus!$A63:$T64)</f>
        <v>7.9444444444444443E-2</v>
      </c>
      <c r="R34" s="1">
        <f>DMIN(jukola_osuuksittain!$A$1:$T$999,"min/km",suodatus!$A63:$T64)</f>
        <v>6.3051146384479721E-3</v>
      </c>
      <c r="S34" s="1">
        <f>DMAX(jukola_osuuksittain!$A$1:$T$999,"min/km",suodatus!$A63:$T64)</f>
        <v>6.3051146384479721E-3</v>
      </c>
      <c r="T34">
        <f>DMIN(jukola_osuuksittain!$A$1:$T$999,"os.sija",suodatus!$A63:$T64)</f>
        <v>478</v>
      </c>
      <c r="U34">
        <f>DMIN(jukola_osuuksittain!$A$1:$T$999,"muutos",suodatus!$A63:$T64)</f>
        <v>0</v>
      </c>
      <c r="V34">
        <f>DMAX(jukola_osuuksittain!$A$1:$T$999,"muutos",suodatus!$A63:$T64)</f>
        <v>0</v>
      </c>
      <c r="W34" s="1">
        <f>DMIN(jukola_osuuksittain!$A$1:$T$999,"ero kärkeen",suodatus!$A63:$T64)</f>
        <v>2.4282407407407405E-2</v>
      </c>
      <c r="X34" s="1">
        <f>DMIN(jukola_osuuksittain!$A$1:$T$999,"ero (min/km)",suodatus!$A63:$T64)</f>
        <v>1.9271751910640799E-3</v>
      </c>
    </row>
    <row r="35" spans="1:24" x14ac:dyDescent="0.35">
      <c r="A35" t="s">
        <v>55</v>
      </c>
      <c r="B35">
        <f>DCOUNT(jukola_osuuksittain!$A$1:$T$999,,suodatus!$A65:$T66)</f>
        <v>1</v>
      </c>
      <c r="C35">
        <f>DSUM(jukola_osuuksittain!$A$1:$T$999,"matka",suodatus!$A65:$T66)</f>
        <v>7.7</v>
      </c>
      <c r="D35">
        <f>DCOUNT(jukola_osuuksittain!$A$1:$T$999,,suodatus!$A228:$T229)</f>
        <v>0</v>
      </c>
      <c r="E35">
        <f>DCOUNT(jukola_osuuksittain!$A$1:$T$999,,suodatus!$A391:$T392)</f>
        <v>0</v>
      </c>
      <c r="F35">
        <f>DCOUNT(jukola_osuuksittain!$A$1:$T$999,,suodatus!$A554:$T555)</f>
        <v>1</v>
      </c>
      <c r="H35">
        <f>DCOUNT(jukola_osuuksittain!$A$1:$T$999,,suodatus!$A717:$T718)</f>
        <v>0</v>
      </c>
      <c r="I35">
        <f>DCOUNT(jukola_osuuksittain!$A$1:$T$999,,suodatus!$A880:$T881)</f>
        <v>0</v>
      </c>
      <c r="J35">
        <f>DCOUNT(jukola_osuuksittain!$A$1:$T$999,,suodatus!$A1043:$T1044)</f>
        <v>0</v>
      </c>
      <c r="K35">
        <f>DCOUNT(jukola_osuuksittain!$A$1:$T$999,,suodatus!$A1206:$T1207)</f>
        <v>1</v>
      </c>
      <c r="L35">
        <f>DCOUNT(jukola_osuuksittain!$A$1:$T$999,,suodatus!$A1369:$T1370)</f>
        <v>0</v>
      </c>
      <c r="M35">
        <f>DCOUNT(jukola_osuuksittain!$A$1:$T$999,,suodatus!$A1532:$T1533)</f>
        <v>0</v>
      </c>
      <c r="N35">
        <f>DCOUNT(jukola_osuuksittain!$A$1:$T$999,,suodatus!$A1695:$T1696)</f>
        <v>0</v>
      </c>
      <c r="P35" s="1">
        <f>DMIN(jukola_osuuksittain!$A$1:$T$999,"osuusaik.",suodatus!$A65:$T66)</f>
        <v>7.6365740740740748E-2</v>
      </c>
      <c r="Q35" s="1">
        <f>DMAX(jukola_osuuksittain!$A$1:$T$999,"osuusaik.",suodatus!$A65:$T66)</f>
        <v>7.6365740740740748E-2</v>
      </c>
      <c r="R35" s="1">
        <f>DMIN(jukola_osuuksittain!$A$1:$T$999,"min/km",suodatus!$A65:$T66)</f>
        <v>9.9176286676286689E-3</v>
      </c>
      <c r="S35" s="1">
        <f>DMAX(jukola_osuuksittain!$A$1:$T$999,"min/km",suodatus!$A65:$T66)</f>
        <v>9.9176286676286689E-3</v>
      </c>
      <c r="T35">
        <f>DMIN(jukola_osuuksittain!$A$1:$T$999,"os.sija",suodatus!$A65:$T66)</f>
        <v>1266</v>
      </c>
      <c r="U35">
        <f>DMIN(jukola_osuuksittain!$A$1:$T$999,"muutos",suodatus!$A65:$T66)</f>
        <v>-41</v>
      </c>
      <c r="V35">
        <f>DMAX(jukola_osuuksittain!$A$1:$T$999,"muutos",suodatus!$A65:$T66)</f>
        <v>-41</v>
      </c>
      <c r="W35" s="1">
        <f>DMIN(jukola_osuuksittain!$A$1:$T$999,"ero kärkeen",suodatus!$A65:$T66)</f>
        <v>4.3726851851851857E-2</v>
      </c>
      <c r="X35" s="1">
        <f>DMIN(jukola_osuuksittain!$A$1:$T$999,"ero (min/km)",suodatus!$A65:$T66)</f>
        <v>5.678811928811929E-3</v>
      </c>
    </row>
    <row r="36" spans="1:24" x14ac:dyDescent="0.35">
      <c r="A36" t="s">
        <v>56</v>
      </c>
      <c r="B36">
        <f>DCOUNT(jukola_osuuksittain!$A$1:$T$999,,suodatus!$A67:$T68)</f>
        <v>18</v>
      </c>
      <c r="C36">
        <f>DSUM(jukola_osuuksittain!$A$1:$T$999,"matka",suodatus!$A67:$T68)</f>
        <v>179.79999999999998</v>
      </c>
      <c r="D36">
        <f>DCOUNT(jukola_osuuksittain!$A$1:$T$999,,suodatus!$A230:$T231)</f>
        <v>9</v>
      </c>
      <c r="E36">
        <f>DCOUNT(jukola_osuuksittain!$A$1:$T$999,,suodatus!$A393:$T394)</f>
        <v>9</v>
      </c>
      <c r="F36">
        <f>DCOUNT(jukola_osuuksittain!$A$1:$T$999,,suodatus!$A556:$T557)</f>
        <v>0</v>
      </c>
      <c r="H36">
        <f>DCOUNT(jukola_osuuksittain!$A$1:$T$999,,suodatus!$A719:$T720)</f>
        <v>1</v>
      </c>
      <c r="I36">
        <f>DCOUNT(jukola_osuuksittain!$A$1:$T$999,,suodatus!$A882:$T883)</f>
        <v>1</v>
      </c>
      <c r="J36">
        <f>DCOUNT(jukola_osuuksittain!$A$1:$T$999,,suodatus!$A1045:$T1046)</f>
        <v>1</v>
      </c>
      <c r="K36">
        <f>DCOUNT(jukola_osuuksittain!$A$1:$T$999,,suodatus!$A1208:$T1209)</f>
        <v>7</v>
      </c>
      <c r="L36">
        <f>DCOUNT(jukola_osuuksittain!$A$1:$T$999,,suodatus!$A1371:$T1372)</f>
        <v>3</v>
      </c>
      <c r="M36">
        <f>DCOUNT(jukola_osuuksittain!$A$1:$T$999,,suodatus!$A1534:$T1535)</f>
        <v>2</v>
      </c>
      <c r="N36">
        <f>DCOUNT(jukola_osuuksittain!$A$1:$T$999,,suodatus!$A1697:$T1698)</f>
        <v>3</v>
      </c>
      <c r="P36" s="1">
        <f>DMIN(jukola_osuuksittain!$A$1:$T$999,"osuusaik.",suodatus!$A67:$T68)</f>
        <v>4.2986111111111114E-2</v>
      </c>
      <c r="Q36" s="1">
        <f>DMAX(jukola_osuuksittain!$A$1:$T$999,"osuusaik.",suodatus!$A67:$T68)</f>
        <v>0.12157407407407407</v>
      </c>
      <c r="R36" s="1">
        <f>DMIN(jukola_osuuksittain!$A$1:$T$999,"min/km",suodatus!$A67:$T68)</f>
        <v>5.0571895424836606E-3</v>
      </c>
      <c r="S36" s="1">
        <f>DMAX(jukola_osuuksittain!$A$1:$T$999,"min/km",suodatus!$A67:$T68)</f>
        <v>1.2927737520128824E-2</v>
      </c>
      <c r="T36">
        <f>DMIN(jukola_osuuksittain!$A$1:$T$999,"os.sija",suodatus!$A67:$T68)</f>
        <v>610</v>
      </c>
      <c r="U36">
        <f>DMIN(jukola_osuuksittain!$A$1:$T$999,"muutos",suodatus!$A67:$T68)</f>
        <v>-99</v>
      </c>
      <c r="V36">
        <f>DMAX(jukola_osuuksittain!$A$1:$T$999,"muutos",suodatus!$A67:$T68)</f>
        <v>239</v>
      </c>
      <c r="W36" s="1">
        <f>DMIN(jukola_osuuksittain!$A$1:$T$999,"ero kärkeen",suodatus!$A67:$T68)</f>
        <v>1.9027777777777782E-2</v>
      </c>
      <c r="X36" s="1">
        <f>DMIN(jukola_osuuksittain!$A$1:$T$999,"ero (min/km)",suodatus!$A67:$T68)</f>
        <v>2.2385620915032684E-3</v>
      </c>
    </row>
    <row r="37" spans="1:24" x14ac:dyDescent="0.35">
      <c r="A37" t="s">
        <v>57</v>
      </c>
      <c r="B37">
        <f>DCOUNT(jukola_osuuksittain!$A$1:$T$999,,suodatus!$A69:$T70)</f>
        <v>1</v>
      </c>
      <c r="C37">
        <f>DSUM(jukola_osuuksittain!$A$1:$T$999,"matka",suodatus!$A69:$T70)</f>
        <v>10</v>
      </c>
      <c r="D37">
        <f>DCOUNT(jukola_osuuksittain!$A$1:$T$999,,suodatus!$A232:$T233)</f>
        <v>0</v>
      </c>
      <c r="E37">
        <f>DCOUNT(jukola_osuuksittain!$A$1:$T$999,,suodatus!$A395:$T396)</f>
        <v>1</v>
      </c>
      <c r="F37">
        <f>DCOUNT(jukola_osuuksittain!$A$1:$T$999,,suodatus!$A558:$T559)</f>
        <v>0</v>
      </c>
      <c r="H37">
        <f>DCOUNT(jukola_osuuksittain!$A$1:$T$999,,suodatus!$A721:$T722)</f>
        <v>0</v>
      </c>
      <c r="I37">
        <f>DCOUNT(jukola_osuuksittain!$A$1:$T$999,,suodatus!$A884:$T885)</f>
        <v>1</v>
      </c>
      <c r="J37">
        <f>DCOUNT(jukola_osuuksittain!$A$1:$T$999,,suodatus!$A1047:$T1048)</f>
        <v>0</v>
      </c>
      <c r="K37">
        <f>DCOUNT(jukola_osuuksittain!$A$1:$T$999,,suodatus!$A1210:$T1211)</f>
        <v>0</v>
      </c>
      <c r="L37">
        <f>DCOUNT(jukola_osuuksittain!$A$1:$T$999,,suodatus!$A1373:$T1374)</f>
        <v>0</v>
      </c>
      <c r="M37">
        <f>DCOUNT(jukola_osuuksittain!$A$1:$T$999,,suodatus!$A1536:$T1537)</f>
        <v>0</v>
      </c>
      <c r="N37">
        <f>DCOUNT(jukola_osuuksittain!$A$1:$T$999,,suodatus!$A1699:$T1700)</f>
        <v>0</v>
      </c>
      <c r="P37" s="1">
        <f>DMIN(jukola_osuuksittain!$A$1:$T$999,"osuusaik.",suodatus!$A69:$T70)</f>
        <v>9.0648148148148144E-2</v>
      </c>
      <c r="Q37" s="1">
        <f>DMAX(jukola_osuuksittain!$A$1:$T$999,"osuusaik.",suodatus!$A69:$T70)</f>
        <v>9.0648148148148144E-2</v>
      </c>
      <c r="R37" s="1">
        <f>DMIN(jukola_osuuksittain!$A$1:$T$999,"min/km",suodatus!$A69:$T70)</f>
        <v>9.0648148148148137E-3</v>
      </c>
      <c r="S37" s="1">
        <f>DMAX(jukola_osuuksittain!$A$1:$T$999,"min/km",suodatus!$A69:$T70)</f>
        <v>9.0648148148148137E-3</v>
      </c>
      <c r="T37">
        <f>DMIN(jukola_osuuksittain!$A$1:$T$999,"os.sija",suodatus!$A69:$T70)</f>
        <v>996</v>
      </c>
      <c r="U37">
        <f>DMIN(jukola_osuuksittain!$A$1:$T$999,"muutos",suodatus!$A69:$T70)</f>
        <v>-79</v>
      </c>
      <c r="V37">
        <f>DMAX(jukola_osuuksittain!$A$1:$T$999,"muutos",suodatus!$A69:$T70)</f>
        <v>-79</v>
      </c>
      <c r="W37" s="1">
        <f>DMIN(jukola_osuuksittain!$A$1:$T$999,"ero kärkeen",suodatus!$A69:$T70)</f>
        <v>4.4837962962962961E-2</v>
      </c>
      <c r="X37" s="1">
        <f>DMIN(jukola_osuuksittain!$A$1:$T$999,"ero (min/km)",suodatus!$A69:$T70)</f>
        <v>4.4837962962962965E-3</v>
      </c>
    </row>
    <row r="38" spans="1:24" x14ac:dyDescent="0.35">
      <c r="A38" t="s">
        <v>58</v>
      </c>
      <c r="B38">
        <f>DCOUNT(jukola_osuuksittain!$A$1:$T$999,,suodatus!$A71:$T72)</f>
        <v>1</v>
      </c>
      <c r="C38">
        <f>DSUM(jukola_osuuksittain!$A$1:$T$999,"matka",suodatus!$A71:$T72)</f>
        <v>10.8</v>
      </c>
      <c r="D38">
        <f>DCOUNT(jukola_osuuksittain!$A$1:$T$999,,suodatus!$A234:$T235)</f>
        <v>1</v>
      </c>
      <c r="E38">
        <f>DCOUNT(jukola_osuuksittain!$A$1:$T$999,,suodatus!$A397:$T398)</f>
        <v>0</v>
      </c>
      <c r="F38">
        <f>DCOUNT(jukola_osuuksittain!$A$1:$T$999,,suodatus!$A560:$T561)</f>
        <v>0</v>
      </c>
      <c r="H38">
        <f>DCOUNT(jukola_osuuksittain!$A$1:$T$999,,suodatus!$A723:$T724)</f>
        <v>0</v>
      </c>
      <c r="I38">
        <f>DCOUNT(jukola_osuuksittain!$A$1:$T$999,,suodatus!$A886:$T887)</f>
        <v>0</v>
      </c>
      <c r="J38">
        <f>DCOUNT(jukola_osuuksittain!$A$1:$T$999,,suodatus!$A1049:$T1050)</f>
        <v>0</v>
      </c>
      <c r="K38">
        <f>DCOUNT(jukola_osuuksittain!$A$1:$T$999,,suodatus!$A1212:$T1213)</f>
        <v>0</v>
      </c>
      <c r="L38">
        <f>DCOUNT(jukola_osuuksittain!$A$1:$T$999,,suodatus!$A1375:$T1376)</f>
        <v>0</v>
      </c>
      <c r="M38">
        <f>DCOUNT(jukola_osuuksittain!$A$1:$T$999,,suodatus!$A1538:$T1539)</f>
        <v>1</v>
      </c>
      <c r="N38">
        <f>DCOUNT(jukola_osuuksittain!$A$1:$T$999,,suodatus!$A1701:$T1702)</f>
        <v>0</v>
      </c>
      <c r="P38" s="1">
        <f>DMIN(jukola_osuuksittain!$A$1:$T$999,"osuusaik.",suodatus!$A71:$T72)</f>
        <v>0.10275462962962963</v>
      </c>
      <c r="Q38" s="1">
        <f>DMAX(jukola_osuuksittain!$A$1:$T$999,"osuusaik.",suodatus!$A71:$T72)</f>
        <v>0.10275462962962963</v>
      </c>
      <c r="R38" s="1">
        <f>DMIN(jukola_osuuksittain!$A$1:$T$999,"min/km",suodatus!$A71:$T72)</f>
        <v>9.5143175582990385E-3</v>
      </c>
      <c r="S38" s="1">
        <f>DMAX(jukola_osuuksittain!$A$1:$T$999,"min/km",suodatus!$A71:$T72)</f>
        <v>9.5143175582990385E-3</v>
      </c>
      <c r="T38">
        <f>DMIN(jukola_osuuksittain!$A$1:$T$999,"os.sija",suodatus!$A71:$T72)</f>
        <v>1500</v>
      </c>
      <c r="U38">
        <f>DMIN(jukola_osuuksittain!$A$1:$T$999,"muutos",suodatus!$A71:$T72)</f>
        <v>107</v>
      </c>
      <c r="V38">
        <f>DMAX(jukola_osuuksittain!$A$1:$T$999,"muutos",suodatus!$A71:$T72)</f>
        <v>107</v>
      </c>
      <c r="W38" s="1">
        <f>DMIN(jukola_osuuksittain!$A$1:$T$999,"ero kärkeen",suodatus!$A71:$T72)</f>
        <v>6.4525462962962965E-2</v>
      </c>
      <c r="X38" s="1">
        <f>DMIN(jukola_osuuksittain!$A$1:$T$999,"ero (min/km)",suodatus!$A71:$T72)</f>
        <v>5.974579903978052E-3</v>
      </c>
    </row>
    <row r="39" spans="1:24" x14ac:dyDescent="0.35">
      <c r="A39" t="s">
        <v>59</v>
      </c>
      <c r="B39">
        <f>DCOUNT(jukola_osuuksittain!$A$1:$T$999,,suodatus!$A73:$T74)</f>
        <v>18</v>
      </c>
      <c r="C39">
        <f>DSUM(jukola_osuuksittain!$A$1:$T$999,"matka",suodatus!$A73:$T74)</f>
        <v>163</v>
      </c>
      <c r="D39">
        <f>DCOUNT(jukola_osuuksittain!$A$1:$T$999,,suodatus!$A236:$T237)</f>
        <v>16</v>
      </c>
      <c r="E39">
        <f>DCOUNT(jukola_osuuksittain!$A$1:$T$999,,suodatus!$A399:$T400)</f>
        <v>2</v>
      </c>
      <c r="F39">
        <f>DCOUNT(jukola_osuuksittain!$A$1:$T$999,,suodatus!$A562:$T563)</f>
        <v>0</v>
      </c>
      <c r="H39">
        <f>DCOUNT(jukola_osuuksittain!$A$1:$T$999,,suodatus!$A725:$T726)</f>
        <v>0</v>
      </c>
      <c r="I39">
        <f>DCOUNT(jukola_osuuksittain!$A$1:$T$999,,suodatus!$A888:$T889)</f>
        <v>0</v>
      </c>
      <c r="J39">
        <f>DCOUNT(jukola_osuuksittain!$A$1:$T$999,,suodatus!$A1051:$T1052)</f>
        <v>1</v>
      </c>
      <c r="K39">
        <f>DCOUNT(jukola_osuuksittain!$A$1:$T$999,,suodatus!$A1214:$T1215)</f>
        <v>6</v>
      </c>
      <c r="L39">
        <f>DCOUNT(jukola_osuuksittain!$A$1:$T$999,,suodatus!$A1377:$T1378)</f>
        <v>8</v>
      </c>
      <c r="M39">
        <f>DCOUNT(jukola_osuuksittain!$A$1:$T$999,,suodatus!$A1540:$T1541)</f>
        <v>2</v>
      </c>
      <c r="N39">
        <f>DCOUNT(jukola_osuuksittain!$A$1:$T$999,,suodatus!$A1703:$T1704)</f>
        <v>1</v>
      </c>
      <c r="P39" s="1">
        <f>DMIN(jukola_osuuksittain!$A$1:$T$999,"osuusaik.",suodatus!$A73:$T74)</f>
        <v>5.2210648148148152E-2</v>
      </c>
      <c r="Q39" s="1">
        <f>DMAX(jukola_osuuksittain!$A$1:$T$999,"osuusaik.",suodatus!$A73:$T74)</f>
        <v>0.11175925925925927</v>
      </c>
      <c r="R39" s="1">
        <f>DMIN(jukola_osuuksittain!$A$1:$T$999,"min/km",suodatus!$A73:$T74)</f>
        <v>5.8246343477235197E-3</v>
      </c>
      <c r="S39" s="1">
        <f>DMAX(jukola_osuuksittain!$A$1:$T$999,"min/km",suodatus!$A73:$T74)</f>
        <v>1.042687908496732E-2</v>
      </c>
      <c r="T39">
        <f>DMIN(jukola_osuuksittain!$A$1:$T$999,"os.sija",suodatus!$A73:$T74)</f>
        <v>437</v>
      </c>
      <c r="U39">
        <f>DMIN(jukola_osuuksittain!$A$1:$T$999,"muutos",suodatus!$A73:$T74)</f>
        <v>-114</v>
      </c>
      <c r="V39">
        <f>DMAX(jukola_osuuksittain!$A$1:$T$999,"muutos",suodatus!$A73:$T74)</f>
        <v>48</v>
      </c>
      <c r="W39" s="1">
        <f>DMIN(jukola_osuuksittain!$A$1:$T$999,"ero kärkeen",suodatus!$A73:$T74)</f>
        <v>2.1550925925925928E-2</v>
      </c>
      <c r="X39" s="1">
        <f>DMIN(jukola_osuuksittain!$A$1:$T$999,"ero (min/km)",suodatus!$A73:$T74)</f>
        <v>2.491471734892788E-3</v>
      </c>
    </row>
    <row r="40" spans="1:24" x14ac:dyDescent="0.35">
      <c r="A40" t="s">
        <v>60</v>
      </c>
      <c r="B40">
        <f>DCOUNT(jukola_osuuksittain!$A$1:$T$999,,suodatus!$A75:$T76)</f>
        <v>1</v>
      </c>
      <c r="C40">
        <f>DSUM(jukola_osuuksittain!$A$1:$T$999,"matka",suodatus!$A75:$T76)</f>
        <v>9.3000000000000007</v>
      </c>
      <c r="D40">
        <f>DCOUNT(jukola_osuuksittain!$A$1:$T$999,,suodatus!$A238:$T239)</f>
        <v>0</v>
      </c>
      <c r="E40">
        <f>DCOUNT(jukola_osuuksittain!$A$1:$T$999,,suodatus!$A401:$T402)</f>
        <v>1</v>
      </c>
      <c r="F40">
        <f>DCOUNT(jukola_osuuksittain!$A$1:$T$999,,suodatus!$A564:$T565)</f>
        <v>0</v>
      </c>
      <c r="H40">
        <f>DCOUNT(jukola_osuuksittain!$A$1:$T$999,,suodatus!$A727:$T728)</f>
        <v>0</v>
      </c>
      <c r="I40">
        <f>DCOUNT(jukola_osuuksittain!$A$1:$T$999,,suodatus!$A890:$T891)</f>
        <v>0</v>
      </c>
      <c r="J40">
        <f>DCOUNT(jukola_osuuksittain!$A$1:$T$999,,suodatus!$A1053:$T1054)</f>
        <v>0</v>
      </c>
      <c r="K40">
        <f>DCOUNT(jukola_osuuksittain!$A$1:$T$999,,suodatus!$A1216:$T1217)</f>
        <v>0</v>
      </c>
      <c r="L40">
        <f>DCOUNT(jukola_osuuksittain!$A$1:$T$999,,suodatus!$A1379:$T1380)</f>
        <v>0</v>
      </c>
      <c r="M40">
        <f>DCOUNT(jukola_osuuksittain!$A$1:$T$999,,suodatus!$A1542:$T1543)</f>
        <v>1</v>
      </c>
      <c r="N40">
        <f>DCOUNT(jukola_osuuksittain!$A$1:$T$999,,suodatus!$A1705:$T1706)</f>
        <v>0</v>
      </c>
      <c r="P40" s="1">
        <f>DMIN(jukola_osuuksittain!$A$1:$T$999,"osuusaik.",suodatus!$A75:$T76)</f>
        <v>8.3622685185185189E-2</v>
      </c>
      <c r="Q40" s="1">
        <f>DMAX(jukola_osuuksittain!$A$1:$T$999,"osuusaik.",suodatus!$A75:$T76)</f>
        <v>8.3622685185185189E-2</v>
      </c>
      <c r="R40" s="1">
        <f>DMIN(jukola_osuuksittain!$A$1:$T$999,"min/km",suodatus!$A75:$T76)</f>
        <v>8.9916865790521695E-3</v>
      </c>
      <c r="S40" s="1">
        <f>DMAX(jukola_osuuksittain!$A$1:$T$999,"min/km",suodatus!$A75:$T76)</f>
        <v>8.9916865790521695E-3</v>
      </c>
      <c r="T40">
        <f>DMIN(jukola_osuuksittain!$A$1:$T$999,"os.sija",suodatus!$A75:$T76)</f>
        <v>1060</v>
      </c>
      <c r="U40">
        <f>DMIN(jukola_osuuksittain!$A$1:$T$999,"muutos",suodatus!$A75:$T76)</f>
        <v>-53</v>
      </c>
      <c r="V40">
        <f>DMAX(jukola_osuuksittain!$A$1:$T$999,"muutos",suodatus!$A75:$T76)</f>
        <v>-53</v>
      </c>
      <c r="W40" s="1">
        <f>DMIN(jukola_osuuksittain!$A$1:$T$999,"ero kärkeen",suodatus!$A75:$T76)</f>
        <v>4.9097222222222223E-2</v>
      </c>
      <c r="X40" s="1">
        <f>DMIN(jukola_osuuksittain!$A$1:$T$999,"ero (min/km)",suodatus!$A75:$T76)</f>
        <v>5.2792712066905608E-3</v>
      </c>
    </row>
    <row r="41" spans="1:24" x14ac:dyDescent="0.35">
      <c r="A41" t="s">
        <v>61</v>
      </c>
      <c r="B41">
        <f>DCOUNT(jukola_osuuksittain!$A$1:$T$999,,suodatus!$A77:$T78)</f>
        <v>1</v>
      </c>
      <c r="C41">
        <f>DSUM(jukola_osuuksittain!$A$1:$T$999,"matka",suodatus!$A77:$T78)</f>
        <v>10.7</v>
      </c>
      <c r="D41">
        <f>DCOUNT(jukola_osuuksittain!$A$1:$T$999,,suodatus!$A240:$T241)</f>
        <v>0</v>
      </c>
      <c r="E41">
        <f>DCOUNT(jukola_osuuksittain!$A$1:$T$999,,suodatus!$A403:$T404)</f>
        <v>1</v>
      </c>
      <c r="F41">
        <f>DCOUNT(jukola_osuuksittain!$A$1:$T$999,,suodatus!$A566:$T567)</f>
        <v>0</v>
      </c>
      <c r="H41">
        <f>DCOUNT(jukola_osuuksittain!$A$1:$T$999,,suodatus!$A729:$T730)</f>
        <v>1</v>
      </c>
      <c r="I41">
        <f>DCOUNT(jukola_osuuksittain!$A$1:$T$999,,suodatus!$A892:$T893)</f>
        <v>0</v>
      </c>
      <c r="J41">
        <f>DCOUNT(jukola_osuuksittain!$A$1:$T$999,,suodatus!$A1055:$T1056)</f>
        <v>0</v>
      </c>
      <c r="K41">
        <f>DCOUNT(jukola_osuuksittain!$A$1:$T$999,,suodatus!$A1218:$T1219)</f>
        <v>0</v>
      </c>
      <c r="L41">
        <f>DCOUNT(jukola_osuuksittain!$A$1:$T$999,,suodatus!$A1381:$T1382)</f>
        <v>0</v>
      </c>
      <c r="M41">
        <f>DCOUNT(jukola_osuuksittain!$A$1:$T$999,,suodatus!$A1544:$T1545)</f>
        <v>0</v>
      </c>
      <c r="N41">
        <f>DCOUNT(jukola_osuuksittain!$A$1:$T$999,,suodatus!$A1707:$T1708)</f>
        <v>0</v>
      </c>
      <c r="P41" s="1">
        <f>DMIN(jukola_osuuksittain!$A$1:$T$999,"osuusaik.",suodatus!$A77:$T78)</f>
        <v>8.7314814814814803E-2</v>
      </c>
      <c r="Q41" s="1">
        <f>DMAX(jukola_osuuksittain!$A$1:$T$999,"osuusaik.",suodatus!$A77:$T78)</f>
        <v>8.7314814814814803E-2</v>
      </c>
      <c r="R41" s="1">
        <f>DMIN(jukola_osuuksittain!$A$1:$T$999,"min/km",suodatus!$A77:$T78)</f>
        <v>8.1602630668051231E-3</v>
      </c>
      <c r="S41" s="1">
        <f>DMAX(jukola_osuuksittain!$A$1:$T$999,"min/km",suodatus!$A77:$T78)</f>
        <v>8.1602630668051231E-3</v>
      </c>
      <c r="T41">
        <f>DMIN(jukola_osuuksittain!$A$1:$T$999,"os.sija",suodatus!$A77:$T78)</f>
        <v>1590</v>
      </c>
      <c r="U41">
        <f>DMIN(jukola_osuuksittain!$A$1:$T$999,"muutos",suodatus!$A77:$T78)</f>
        <v>0</v>
      </c>
      <c r="V41">
        <f>DMAX(jukola_osuuksittain!$A$1:$T$999,"muutos",suodatus!$A77:$T78)</f>
        <v>0</v>
      </c>
      <c r="W41" s="1">
        <f>DMIN(jukola_osuuksittain!$A$1:$T$999,"ero kärkeen",suodatus!$A77:$T78)</f>
        <v>4.1944444444444437E-2</v>
      </c>
      <c r="X41" s="1">
        <f>DMIN(jukola_osuuksittain!$A$1:$T$999,"ero (min/km)",suodatus!$A77:$T78)</f>
        <v>3.9200415368639665E-3</v>
      </c>
    </row>
    <row r="42" spans="1:24" x14ac:dyDescent="0.35">
      <c r="A42" t="s">
        <v>62</v>
      </c>
      <c r="B42">
        <f>DCOUNT(jukola_osuuksittain!$A$1:$T$999,,suodatus!$A79:$T80)</f>
        <v>1</v>
      </c>
      <c r="C42">
        <f>DSUM(jukola_osuuksittain!$A$1:$T$999,"matka",suodatus!$A79:$T80)</f>
        <v>10.7</v>
      </c>
      <c r="D42">
        <f>DCOUNT(jukola_osuuksittain!$A$1:$T$999,,suodatus!$A242:$T243)</f>
        <v>1</v>
      </c>
      <c r="E42">
        <f>DCOUNT(jukola_osuuksittain!$A$1:$T$999,,suodatus!$A405:$T406)</f>
        <v>0</v>
      </c>
      <c r="F42">
        <f>DCOUNT(jukola_osuuksittain!$A$1:$T$999,,suodatus!$A568:$T569)</f>
        <v>0</v>
      </c>
      <c r="H42">
        <f>DCOUNT(jukola_osuuksittain!$A$1:$T$999,,suodatus!$A731:$T732)</f>
        <v>1</v>
      </c>
      <c r="I42">
        <f>DCOUNT(jukola_osuuksittain!$A$1:$T$999,,suodatus!$A894:$T895)</f>
        <v>0</v>
      </c>
      <c r="J42">
        <f>DCOUNT(jukola_osuuksittain!$A$1:$T$999,,suodatus!$A1057:$T1058)</f>
        <v>0</v>
      </c>
      <c r="K42">
        <f>DCOUNT(jukola_osuuksittain!$A$1:$T$999,,suodatus!$A1220:$T1221)</f>
        <v>0</v>
      </c>
      <c r="L42">
        <f>DCOUNT(jukola_osuuksittain!$A$1:$T$999,,suodatus!$A1383:$T1384)</f>
        <v>0</v>
      </c>
      <c r="M42">
        <f>DCOUNT(jukola_osuuksittain!$A$1:$T$999,,suodatus!$A1546:$T1547)</f>
        <v>0</v>
      </c>
      <c r="N42">
        <f>DCOUNT(jukola_osuuksittain!$A$1:$T$999,,suodatus!$A1709:$T1710)</f>
        <v>0</v>
      </c>
      <c r="P42" s="1">
        <f>DMIN(jukola_osuuksittain!$A$1:$T$999,"osuusaik.",suodatus!$A79:$T80)</f>
        <v>0</v>
      </c>
      <c r="Q42" s="1">
        <f>DMAX(jukola_osuuksittain!$A$1:$T$999,"osuusaik.",suodatus!$A78:$T79)</f>
        <v>0</v>
      </c>
      <c r="R42" s="1">
        <f>DMIN(jukola_osuuksittain!$A$1:$T$999,"min/km",suodatus!$A78:$T79)</f>
        <v>0</v>
      </c>
      <c r="S42" s="1">
        <f>DMAX(jukola_osuuksittain!$A$1:$T$999,"min/km",suodatus!$A78:$T79)</f>
        <v>0</v>
      </c>
      <c r="T42">
        <f>DMIN(jukola_osuuksittain!$A$1:$T$999,"os.sija",suodatus!$A78:$T79)</f>
        <v>0</v>
      </c>
      <c r="U42">
        <f>DMIN(jukola_osuuksittain!$A$1:$T$999,"muutos",suodatus!$A78:$T79)</f>
        <v>0</v>
      </c>
      <c r="V42">
        <f>DMAX(jukola_osuuksittain!$A$1:$T$999,"muutos",suodatus!$A78:$T79)</f>
        <v>0</v>
      </c>
      <c r="W42" s="1">
        <f>DMIN(jukola_osuuksittain!$A$1:$T$999,"ero kärkeen",suodatus!$A78:$T79)</f>
        <v>0</v>
      </c>
      <c r="X42" s="1">
        <f>DMIN(jukola_osuuksittain!$A$1:$T$999,"ero (min/km)",suodatus!$A78:$T79)</f>
        <v>0</v>
      </c>
    </row>
    <row r="43" spans="1:24" x14ac:dyDescent="0.35">
      <c r="A43" t="s">
        <v>63</v>
      </c>
      <c r="B43">
        <f>DCOUNT(jukola_osuuksittain!$A$1:$T$999,,suodatus!$A81:$T82)</f>
        <v>1</v>
      </c>
      <c r="C43">
        <f>DSUM(jukola_osuuksittain!$A$1:$T$999,"matka",suodatus!$A81:$T82)</f>
        <v>12.7</v>
      </c>
      <c r="D43">
        <f>DCOUNT(jukola_osuuksittain!$A$1:$T$999,,suodatus!$A244:$T245)</f>
        <v>1</v>
      </c>
      <c r="E43">
        <f>DCOUNT(jukola_osuuksittain!$A$1:$T$999,,suodatus!$A407:$T408)</f>
        <v>0</v>
      </c>
      <c r="F43">
        <f>DCOUNT(jukola_osuuksittain!$A$1:$T$999,,suodatus!$A570:$T571)</f>
        <v>0</v>
      </c>
      <c r="H43">
        <f>DCOUNT(jukola_osuuksittain!$A$1:$T$999,,suodatus!$A733:$T734)</f>
        <v>0</v>
      </c>
      <c r="I43">
        <f>DCOUNT(jukola_osuuksittain!$A$1:$T$999,,suodatus!$A896:$T897)</f>
        <v>0</v>
      </c>
      <c r="J43">
        <f>DCOUNT(jukola_osuuksittain!$A$1:$T$999,,suodatus!$A1059:$T1060)</f>
        <v>1</v>
      </c>
      <c r="K43">
        <f>DCOUNT(jukola_osuuksittain!$A$1:$T$999,,suodatus!$A1222:$T1223)</f>
        <v>0</v>
      </c>
      <c r="L43">
        <f>DCOUNT(jukola_osuuksittain!$A$1:$T$999,,suodatus!$A1385:$T1386)</f>
        <v>0</v>
      </c>
      <c r="M43">
        <f>DCOUNT(jukola_osuuksittain!$A$1:$T$999,,suodatus!$A1548:$T1549)</f>
        <v>0</v>
      </c>
      <c r="N43">
        <f>DCOUNT(jukola_osuuksittain!$A$1:$T$999,,suodatus!$A1711:$T1712)</f>
        <v>0</v>
      </c>
      <c r="P43" s="1">
        <f>DMIN(jukola_osuuksittain!$A$1:$T$999,"osuusaik.",suodatus!$A81:$T82)</f>
        <v>7.165509259259259E-2</v>
      </c>
      <c r="Q43" s="1">
        <f>DMAX(jukola_osuuksittain!$A$1:$T$999,"osuusaik.",suodatus!$A81:$T82)</f>
        <v>7.165509259259259E-2</v>
      </c>
      <c r="R43" s="1">
        <f>DMIN(jukola_osuuksittain!$A$1:$T$999,"min/km",suodatus!$A81:$T82)</f>
        <v>5.6421332750072909E-3</v>
      </c>
      <c r="S43" s="1">
        <f>DMAX(jukola_osuuksittain!$A$1:$T$999,"min/km",suodatus!$A81:$T82)</f>
        <v>5.6421332750072909E-3</v>
      </c>
      <c r="T43">
        <f>DMIN(jukola_osuuksittain!$A$1:$T$999,"os.sija",suodatus!$A81:$T82)</f>
        <v>355</v>
      </c>
      <c r="U43">
        <f>DMIN(jukola_osuuksittain!$A$1:$T$999,"muutos",suodatus!$A81:$T82)</f>
        <v>-398</v>
      </c>
      <c r="V43">
        <f>DMAX(jukola_osuuksittain!$A$1:$T$999,"muutos",suodatus!$A81:$T82)</f>
        <v>-398</v>
      </c>
      <c r="W43" s="1">
        <f>DMIN(jukola_osuuksittain!$A$1:$T$999,"ero kärkeen",suodatus!$A81:$T82)</f>
        <v>2.4479166666666663E-2</v>
      </c>
      <c r="X43" s="1">
        <f>DMIN(jukola_osuuksittain!$A$1:$T$999,"ero (min/km)",suodatus!$A81:$T82)</f>
        <v>1.9274934383202097E-3</v>
      </c>
    </row>
    <row r="44" spans="1:24" x14ac:dyDescent="0.35">
      <c r="A44" t="s">
        <v>64</v>
      </c>
      <c r="B44">
        <f>DCOUNT(jukola_osuuksittain!$A$1:$T$999,,suodatus!$A83:$T84)</f>
        <v>1</v>
      </c>
      <c r="C44">
        <f>DSUM(jukola_osuuksittain!$A$1:$T$999,"matka",suodatus!$A83:$T84)</f>
        <v>12.1</v>
      </c>
      <c r="D44">
        <f>DCOUNT(jukola_osuuksittain!$A$1:$T$999,,suodatus!$A246:$T247)</f>
        <v>0</v>
      </c>
      <c r="E44">
        <f>DCOUNT(jukola_osuuksittain!$A$1:$T$999,,suodatus!$A409:$T410)</f>
        <v>0</v>
      </c>
      <c r="F44">
        <f>DCOUNT(jukola_osuuksittain!$A$1:$T$999,,suodatus!$A572:$T573)</f>
        <v>1</v>
      </c>
      <c r="H44">
        <f>DCOUNT(jukola_osuuksittain!$A$1:$T$999,,suodatus!$A735:$T736)</f>
        <v>1</v>
      </c>
      <c r="I44">
        <f>DCOUNT(jukola_osuuksittain!$A$1:$T$999,,suodatus!$A898:$T899)</f>
        <v>0</v>
      </c>
      <c r="J44">
        <f>DCOUNT(jukola_osuuksittain!$A$1:$T$999,,suodatus!$A1061:$T1062)</f>
        <v>0</v>
      </c>
      <c r="K44">
        <f>DCOUNT(jukola_osuuksittain!$A$1:$T$999,,suodatus!$A1224:$T1225)</f>
        <v>0</v>
      </c>
      <c r="L44">
        <f>DCOUNT(jukola_osuuksittain!$A$1:$T$999,,suodatus!$A1387:$T1388)</f>
        <v>0</v>
      </c>
      <c r="M44">
        <f>DCOUNT(jukola_osuuksittain!$A$1:$T$999,,suodatus!$A1550:$T1551)</f>
        <v>0</v>
      </c>
      <c r="N44">
        <f>DCOUNT(jukola_osuuksittain!$A$1:$T$999,,suodatus!$A1713:$T1714)</f>
        <v>0</v>
      </c>
      <c r="P44" s="1">
        <f>DMIN(jukola_osuuksittain!$A$1:$T$999,"osuusaik.",suodatus!$A83:$T84)</f>
        <v>7.6678240740740741E-2</v>
      </c>
      <c r="Q44" s="1">
        <f>DMAX(jukola_osuuksittain!$A$1:$T$999,"osuusaik.",suodatus!$A83:$T84)</f>
        <v>7.6678240740740741E-2</v>
      </c>
      <c r="R44" s="1">
        <f>DMIN(jukola_osuuksittain!$A$1:$T$999,"min/km",suodatus!$A83:$T84)</f>
        <v>6.3370446893174165E-3</v>
      </c>
      <c r="S44" s="1">
        <f>DMAX(jukola_osuuksittain!$A$1:$T$999,"min/km",suodatus!$A83:$T84)</f>
        <v>6.3370446893174165E-3</v>
      </c>
      <c r="T44">
        <f>DMIN(jukola_osuuksittain!$A$1:$T$999,"os.sija",suodatus!$A83:$T84)</f>
        <v>681</v>
      </c>
      <c r="U44">
        <f>DMIN(jukola_osuuksittain!$A$1:$T$999,"muutos",suodatus!$A83:$T84)</f>
        <v>0</v>
      </c>
      <c r="V44">
        <f>DMAX(jukola_osuuksittain!$A$1:$T$999,"muutos",suodatus!$A83:$T84)</f>
        <v>0</v>
      </c>
      <c r="W44" s="1">
        <f>DMIN(jukola_osuuksittain!$A$1:$T$999,"ero kärkeen",suodatus!$A83:$T84)</f>
        <v>2.4236111111111111E-2</v>
      </c>
      <c r="X44" s="1">
        <f>DMIN(jukola_osuuksittain!$A$1:$T$999,"ero (min/km)",suodatus!$A83:$T84)</f>
        <v>2.0029843893480258E-3</v>
      </c>
    </row>
    <row r="45" spans="1:24" x14ac:dyDescent="0.35">
      <c r="A45" t="s">
        <v>65</v>
      </c>
      <c r="B45">
        <f>DCOUNT(jukola_osuuksittain!$A$1:$T$999,,suodatus!$A85:$T86)</f>
        <v>2</v>
      </c>
      <c r="C45">
        <f>DSUM(jukola_osuuksittain!$A$1:$T$999,"matka",suodatus!$A85:$T86)</f>
        <v>23</v>
      </c>
      <c r="D45">
        <f>DCOUNT(jukola_osuuksittain!$A$1:$T$999,,suodatus!$A248:$T249)</f>
        <v>1</v>
      </c>
      <c r="E45">
        <f>DCOUNT(jukola_osuuksittain!$A$1:$T$999,,suodatus!$A411:$T412)</f>
        <v>0</v>
      </c>
      <c r="F45">
        <f>DCOUNT(jukola_osuuksittain!$A$1:$T$999,,suodatus!$A574:$T575)</f>
        <v>1</v>
      </c>
      <c r="H45">
        <f>DCOUNT(jukola_osuuksittain!$A$1:$T$999,,suodatus!$A737:$T738)</f>
        <v>0</v>
      </c>
      <c r="I45">
        <f>DCOUNT(jukola_osuuksittain!$A$1:$T$999,,suodatus!$A900:$T901)</f>
        <v>1</v>
      </c>
      <c r="J45">
        <f>DCOUNT(jukola_osuuksittain!$A$1:$T$999,,suodatus!$A1063:$T1064)</f>
        <v>0</v>
      </c>
      <c r="K45">
        <f>DCOUNT(jukola_osuuksittain!$A$1:$T$999,,suodatus!$A1226:$T1227)</f>
        <v>0</v>
      </c>
      <c r="L45">
        <f>DCOUNT(jukola_osuuksittain!$A$1:$T$999,,suodatus!$A1389:$T1390)</f>
        <v>0</v>
      </c>
      <c r="M45">
        <f>DCOUNT(jukola_osuuksittain!$A$1:$T$999,,suodatus!$A1552:$T1553)</f>
        <v>1</v>
      </c>
      <c r="N45">
        <f>DCOUNT(jukola_osuuksittain!$A$1:$T$999,,suodatus!$A1715:$T1716)</f>
        <v>0</v>
      </c>
      <c r="P45" s="1">
        <f>DMIN(jukola_osuuksittain!$A$1:$T$999,"osuusaik.",suodatus!$A85:$T86)</f>
        <v>9.0185185185185188E-2</v>
      </c>
      <c r="Q45" s="1">
        <f>DMAX(jukola_osuuksittain!$A$1:$T$999,"osuusaik.",suodatus!$A85:$T86)</f>
        <v>9.7106481481481488E-2</v>
      </c>
      <c r="R45" s="1">
        <f>DMIN(jukola_osuuksittain!$A$1:$T$999,"min/km",suodatus!$A85:$T86)</f>
        <v>8.0922067901234573E-3</v>
      </c>
      <c r="S45" s="1">
        <f>DMAX(jukola_osuuksittain!$A$1:$T$999,"min/km",suodatus!$A85:$T86)</f>
        <v>8.1986531986531982E-3</v>
      </c>
      <c r="T45">
        <f>DMIN(jukola_osuuksittain!$A$1:$T$999,"os.sija",suodatus!$A85:$T86)</f>
        <v>628</v>
      </c>
      <c r="U45">
        <f>DMIN(jukola_osuuksittain!$A$1:$T$999,"muutos",suodatus!$A85:$T86)</f>
        <v>-76</v>
      </c>
      <c r="V45">
        <f>DMAX(jukola_osuuksittain!$A$1:$T$999,"muutos",suodatus!$A85:$T86)</f>
        <v>-25</v>
      </c>
      <c r="W45" s="1">
        <f>DMIN(jukola_osuuksittain!$A$1:$T$999,"ero kärkeen",suodatus!$A85:$T86)</f>
        <v>3.559027777777779E-2</v>
      </c>
      <c r="X45" s="1">
        <f>DMIN(jukola_osuuksittain!$A$1:$T$999,"ero (min/km)",suodatus!$A85:$T86)</f>
        <v>2.9658564814814825E-3</v>
      </c>
    </row>
    <row r="46" spans="1:24" x14ac:dyDescent="0.35">
      <c r="A46" t="s">
        <v>66</v>
      </c>
      <c r="B46">
        <f>DCOUNT(jukola_osuuksittain!$A$1:$T$999,,suodatus!$A87:$T88)</f>
        <v>4</v>
      </c>
      <c r="C46">
        <f>DSUM(jukola_osuuksittain!$A$1:$T$999,"matka",suodatus!$A87:$T88)</f>
        <v>47.4</v>
      </c>
      <c r="D46">
        <f>DCOUNT(jukola_osuuksittain!$A$1:$T$999,,suodatus!$A250:$T251)</f>
        <v>1</v>
      </c>
      <c r="E46">
        <f>DCOUNT(jukola_osuuksittain!$A$1:$T$999,,suodatus!$A413:$T414)</f>
        <v>3</v>
      </c>
      <c r="F46">
        <f>DCOUNT(jukola_osuuksittain!$A$1:$T$999,,suodatus!$A576:$T577)</f>
        <v>0</v>
      </c>
      <c r="H46">
        <f>DCOUNT(jukola_osuuksittain!$A$1:$T$999,,suodatus!$A739:$T740)</f>
        <v>1</v>
      </c>
      <c r="I46">
        <f>DCOUNT(jukola_osuuksittain!$A$1:$T$999,,suodatus!$A902:$T903)</f>
        <v>0</v>
      </c>
      <c r="J46">
        <f>DCOUNT(jukola_osuuksittain!$A$1:$T$999,,suodatus!$A1065:$T1066)</f>
        <v>2</v>
      </c>
      <c r="K46">
        <f>DCOUNT(jukola_osuuksittain!$A$1:$T$999,,suodatus!$A1228:$T1229)</f>
        <v>0</v>
      </c>
      <c r="L46">
        <f>DCOUNT(jukola_osuuksittain!$A$1:$T$999,,suodatus!$A1391:$T1392)</f>
        <v>0</v>
      </c>
      <c r="M46">
        <f>DCOUNT(jukola_osuuksittain!$A$1:$T$999,,suodatus!$A1554:$T1555)</f>
        <v>1</v>
      </c>
      <c r="N46">
        <f>DCOUNT(jukola_osuuksittain!$A$1:$T$999,,suodatus!$A1717:$T1718)</f>
        <v>0</v>
      </c>
      <c r="P46" s="1">
        <f>DMIN(jukola_osuuksittain!$A$1:$T$999,"osuusaik.",suodatus!$A87:$T88)</f>
        <v>8.0555555555555561E-2</v>
      </c>
      <c r="Q46" s="1">
        <f>DMAX(jukola_osuuksittain!$A$1:$T$999,"osuusaik.",suodatus!$A87:$T88)</f>
        <v>0.11920138888888888</v>
      </c>
      <c r="R46" s="1">
        <f>DMIN(jukola_osuuksittain!$A$1:$T$999,"min/km",suodatus!$A87:$T88)</f>
        <v>7.3232323232323236E-3</v>
      </c>
      <c r="S46" s="1">
        <f>DMAX(jukola_osuuksittain!$A$1:$T$999,"min/km",suodatus!$A87:$T88)</f>
        <v>1.0747534219001612E-2</v>
      </c>
      <c r="T46">
        <f>DMIN(jukola_osuuksittain!$A$1:$T$999,"os.sija",suodatus!$A87:$T88)</f>
        <v>985</v>
      </c>
      <c r="U46">
        <f>DMIN(jukola_osuuksittain!$A$1:$T$999,"muutos",suodatus!$A87:$T88)</f>
        <v>-75</v>
      </c>
      <c r="V46">
        <f>DMAX(jukola_osuuksittain!$A$1:$T$999,"muutos",suodatus!$A87:$T88)</f>
        <v>119</v>
      </c>
      <c r="W46" s="1">
        <f>DMIN(jukola_osuuksittain!$A$1:$T$999,"ero kärkeen",suodatus!$A87:$T88)</f>
        <v>3.6296296296296306E-2</v>
      </c>
      <c r="X46" s="1">
        <f>DMIN(jukola_osuuksittain!$A$1:$T$999,"ero (min/km)",suodatus!$A87:$T88)</f>
        <v>3.2996632996633007E-3</v>
      </c>
    </row>
    <row r="47" spans="1:24" x14ac:dyDescent="0.35">
      <c r="A47" t="s">
        <v>67</v>
      </c>
      <c r="B47">
        <f>DCOUNT(jukola_osuuksittain!$A$1:$T$999,,suodatus!$A89:$T90)</f>
        <v>2</v>
      </c>
      <c r="C47">
        <f>DSUM(jukola_osuuksittain!$A$1:$T$999,"matka",suodatus!$A89:$T90)</f>
        <v>16.600000000000001</v>
      </c>
      <c r="D47">
        <f>DCOUNT(jukola_osuuksittain!$A$1:$T$999,,suodatus!$A252:$T253)</f>
        <v>2</v>
      </c>
      <c r="E47">
        <f>DCOUNT(jukola_osuuksittain!$A$1:$T$999,,suodatus!$A415:$T416)</f>
        <v>0</v>
      </c>
      <c r="F47">
        <f>DCOUNT(jukola_osuuksittain!$A$1:$T$999,,suodatus!$A578:$T579)</f>
        <v>0</v>
      </c>
      <c r="H47">
        <f>DCOUNT(jukola_osuuksittain!$A$1:$T$999,,suodatus!$A741:$T742)</f>
        <v>0</v>
      </c>
      <c r="I47">
        <f>DCOUNT(jukola_osuuksittain!$A$1:$T$999,,suodatus!$A904:$T905)</f>
        <v>0</v>
      </c>
      <c r="J47">
        <f>DCOUNT(jukola_osuuksittain!$A$1:$T$999,,suodatus!$A1067:$T1068)</f>
        <v>0</v>
      </c>
      <c r="K47">
        <f>DCOUNT(jukola_osuuksittain!$A$1:$T$999,,suodatus!$A1230:$T1231)</f>
        <v>0</v>
      </c>
      <c r="L47">
        <f>DCOUNT(jukola_osuuksittain!$A$1:$T$999,,suodatus!$A1393:$T1394)</f>
        <v>2</v>
      </c>
      <c r="M47">
        <f>DCOUNT(jukola_osuuksittain!$A$1:$T$999,,suodatus!$A1556:$T1557)</f>
        <v>0</v>
      </c>
      <c r="N47">
        <f>DCOUNT(jukola_osuuksittain!$A$1:$T$999,,suodatus!$A1719:$T1720)</f>
        <v>0</v>
      </c>
      <c r="P47" s="1">
        <f>DMIN(jukola_osuuksittain!$A$1:$T$999,"osuusaik.",suodatus!$A89:$T90)</f>
        <v>5.2962962962962962E-2</v>
      </c>
      <c r="Q47" s="1">
        <f>DMAX(jukola_osuuksittain!$A$1:$T$999,"osuusaik.",suodatus!$A89:$T90)</f>
        <v>6.5555555555555547E-2</v>
      </c>
      <c r="R47" s="1">
        <f>DMIN(jukola_osuuksittain!$A$1:$T$999,"min/km",suodatus!$A89:$T90)</f>
        <v>6.5386374028349337E-3</v>
      </c>
      <c r="S47" s="1">
        <f>DMAX(jukola_osuuksittain!$A$1:$T$999,"min/km",suodatus!$A89:$T90)</f>
        <v>7.7124183006535936E-3</v>
      </c>
      <c r="T47">
        <f>DMIN(jukola_osuuksittain!$A$1:$T$999,"os.sija",suodatus!$A89:$T90)</f>
        <v>474</v>
      </c>
      <c r="U47">
        <f>DMIN(jukola_osuuksittain!$A$1:$T$999,"muutos",suodatus!$A89:$T90)</f>
        <v>-110</v>
      </c>
      <c r="V47">
        <f>DMAX(jukola_osuuksittain!$A$1:$T$999,"muutos",suodatus!$A89:$T90)</f>
        <v>-37</v>
      </c>
      <c r="W47" s="1">
        <f>DMIN(jukola_osuuksittain!$A$1:$T$999,"ero kärkeen",suodatus!$A89:$T90)</f>
        <v>2.0821759259259255E-2</v>
      </c>
      <c r="X47" s="1">
        <f>DMIN(jukola_osuuksittain!$A$1:$T$999,"ero (min/km)",suodatus!$A89:$T90)</f>
        <v>2.5705875628715129E-3</v>
      </c>
    </row>
    <row r="48" spans="1:24" x14ac:dyDescent="0.35">
      <c r="A48" t="s">
        <v>68</v>
      </c>
      <c r="B48">
        <f>DCOUNT(jukola_osuuksittain!$A$1:$T$999,,suodatus!$A91:$T92)</f>
        <v>1</v>
      </c>
      <c r="C48">
        <f>DSUM(jukola_osuuksittain!$A$1:$T$999,"matka",suodatus!$A91:$T92)</f>
        <v>11.3</v>
      </c>
      <c r="D48">
        <f>DCOUNT(jukola_osuuksittain!$A$1:$T$999,,suodatus!$A254:$T255)</f>
        <v>0</v>
      </c>
      <c r="E48">
        <f>DCOUNT(jukola_osuuksittain!$A$1:$T$999,,suodatus!$A417:$T418)</f>
        <v>0</v>
      </c>
      <c r="F48">
        <f>DCOUNT(jukola_osuuksittain!$A$1:$T$999,,suodatus!$A580:$T581)</f>
        <v>1</v>
      </c>
      <c r="H48">
        <f>DCOUNT(jukola_osuuksittain!$A$1:$T$999,,suodatus!$A743:$T744)</f>
        <v>0</v>
      </c>
      <c r="I48">
        <f>DCOUNT(jukola_osuuksittain!$A$1:$T$999,,suodatus!$A906:$T907)</f>
        <v>0</v>
      </c>
      <c r="J48">
        <f>DCOUNT(jukola_osuuksittain!$A$1:$T$999,,suodatus!$A1069:$T1070)</f>
        <v>1</v>
      </c>
      <c r="K48">
        <f>DCOUNT(jukola_osuuksittain!$A$1:$T$999,,suodatus!$A1232:$T1233)</f>
        <v>0</v>
      </c>
      <c r="L48">
        <f>DCOUNT(jukola_osuuksittain!$A$1:$T$999,,suodatus!$A1395:$T1396)</f>
        <v>0</v>
      </c>
      <c r="M48">
        <f>DCOUNT(jukola_osuuksittain!$A$1:$T$999,,suodatus!$A1558:$T1559)</f>
        <v>0</v>
      </c>
      <c r="N48">
        <f>DCOUNT(jukola_osuuksittain!$A$1:$T$999,,suodatus!$A1721:$T1722)</f>
        <v>0</v>
      </c>
      <c r="P48" s="1">
        <f>DMIN(jukola_osuuksittain!$A$1:$T$999,"osuusaik.",suodatus!$A91:$T92)</f>
        <v>0.13600694444444444</v>
      </c>
      <c r="Q48" s="1">
        <f>DMAX(jukola_osuuksittain!$A$1:$T$999,"osuusaik.",suodatus!$A91:$T92)</f>
        <v>0.13600694444444444</v>
      </c>
      <c r="R48" s="1">
        <f>DMIN(jukola_osuuksittain!$A$1:$T$999,"min/km",suodatus!$A91:$T92)</f>
        <v>1.2036012782694198E-2</v>
      </c>
      <c r="S48" s="1">
        <f>DMAX(jukola_osuuksittain!$A$1:$T$999,"min/km",suodatus!$A91:$T92)</f>
        <v>1.2036012782694198E-2</v>
      </c>
      <c r="T48">
        <f>DMIN(jukola_osuuksittain!$A$1:$T$999,"os.sija",suodatus!$A91:$T92)</f>
        <v>1319</v>
      </c>
      <c r="U48">
        <f>DMIN(jukola_osuuksittain!$A$1:$T$999,"muutos",suodatus!$A91:$T92)</f>
        <v>-34</v>
      </c>
      <c r="V48">
        <f>DMAX(jukola_osuuksittain!$A$1:$T$999,"muutos",suodatus!$A91:$T92)</f>
        <v>-34</v>
      </c>
      <c r="W48" s="1">
        <f>DMIN(jukola_osuuksittain!$A$1:$T$999,"ero kärkeen",suodatus!$A91:$T92)</f>
        <v>7.6354166666666667E-2</v>
      </c>
      <c r="X48" s="1">
        <f>DMIN(jukola_osuuksittain!$A$1:$T$999,"ero (min/km)",suodatus!$A91:$T92)</f>
        <v>6.7570058997050144E-3</v>
      </c>
    </row>
    <row r="49" spans="1:24" x14ac:dyDescent="0.35">
      <c r="A49" s="7" t="s">
        <v>366</v>
      </c>
      <c r="B49">
        <f>DCOUNT(jukola_osuuksittain!$A$1:$T$999,,suodatus!$A93:$T94)</f>
        <v>1</v>
      </c>
      <c r="C49">
        <f>DSUM(jukola_osuuksittain!$A$1:$T$999,"matka",suodatus!$A93:$T94)</f>
        <v>12.2</v>
      </c>
      <c r="D49">
        <f>DCOUNT(jukola_osuuksittain!$A$1:$T$999,,suodatus!$A256:$T257)</f>
        <v>1</v>
      </c>
      <c r="E49">
        <f>DCOUNT(jukola_osuuksittain!$A$1:$T$999,,suodatus!$A419:$T420)</f>
        <v>0</v>
      </c>
      <c r="F49">
        <f>DCOUNT(jukola_osuuksittain!$A$1:$T$999,,suodatus!$A582:$T583)</f>
        <v>0</v>
      </c>
      <c r="H49">
        <f>DCOUNT(jukola_osuuksittain!$A$1:$T$999,,suodatus!$A745:$T746)</f>
        <v>1</v>
      </c>
      <c r="I49">
        <f>DCOUNT(jukola_osuuksittain!$A$1:$T$999,,suodatus!$A908:$T909)</f>
        <v>0</v>
      </c>
      <c r="J49">
        <f>DCOUNT(jukola_osuuksittain!$A$1:$T$999,,suodatus!$A1071:$T1072)</f>
        <v>0</v>
      </c>
      <c r="K49">
        <f>DCOUNT(jukola_osuuksittain!$A$1:$T$999,,suodatus!$A1234:$T1235)</f>
        <v>0</v>
      </c>
      <c r="L49">
        <f>DCOUNT(jukola_osuuksittain!$A$1:$T$999,,suodatus!$A1397:$T1398)</f>
        <v>0</v>
      </c>
      <c r="M49">
        <f>DCOUNT(jukola_osuuksittain!$A$1:$T$999,,suodatus!$A1560:$T1561)</f>
        <v>0</v>
      </c>
      <c r="N49">
        <f>DCOUNT(jukola_osuuksittain!$A$1:$T$999,,suodatus!$A1723:$T1724)</f>
        <v>0</v>
      </c>
      <c r="P49" s="1">
        <f>DMIN(jukola_osuuksittain!$A$1:$T$999,"osuusaik.",suodatus!$A93:$T94)</f>
        <v>9.0277777777777776E-2</v>
      </c>
      <c r="Q49" s="1">
        <f>DMAX(jukola_osuuksittain!$A$1:$T$999,"osuusaik.",suodatus!$A93:$T94)</f>
        <v>9.0277777777777776E-2</v>
      </c>
      <c r="R49" s="1">
        <f>DMIN(jukola_osuuksittain!$A$1:$T$999,"min/km",suodatus!$A93:$T94)</f>
        <v>7.3998178506375235E-3</v>
      </c>
      <c r="S49" s="1">
        <f>DMAX(jukola_osuuksittain!$A$1:$T$999,"min/km",suodatus!$A93:$T94)</f>
        <v>7.3998178506375235E-3</v>
      </c>
      <c r="T49">
        <f>DMIN(jukola_osuuksittain!$A$1:$T$999,"os.sija",suodatus!$A93:$T94)</f>
        <v>396</v>
      </c>
      <c r="U49">
        <f>DMIN(jukola_osuuksittain!$A$1:$T$999,"muutos",suodatus!$A93:$T94)</f>
        <v>0</v>
      </c>
      <c r="V49">
        <f>DMAX(jukola_osuuksittain!$A$1:$T$999,"muutos",suodatus!$A93:$T94)</f>
        <v>0</v>
      </c>
      <c r="W49" s="1">
        <f>DMIN(jukola_osuuksittain!$A$1:$T$999,"ero kärkeen",suodatus!$A93:$T94)</f>
        <v>2.675925925925926E-2</v>
      </c>
      <c r="X49" s="1">
        <f>DMIN(jukola_osuuksittain!$A$1:$T$999,"ero (min/km)",suodatus!$A93:$T94)</f>
        <v>2.1933819064966606E-3</v>
      </c>
    </row>
    <row r="50" spans="1:24" x14ac:dyDescent="0.35">
      <c r="A50" t="s">
        <v>69</v>
      </c>
      <c r="B50">
        <f>DCOUNT(jukola_osuuksittain!$A$1:$T$999,,suodatus!$A95:$T96)</f>
        <v>1</v>
      </c>
      <c r="C50">
        <f>DSUM(jukola_osuuksittain!$A$1:$T$999,"matka",suodatus!$A95:$T96)</f>
        <v>12.1</v>
      </c>
      <c r="D50">
        <f>DCOUNT(jukola_osuuksittain!$A$1:$T$999,,suodatus!$A258:$T259)</f>
        <v>1</v>
      </c>
      <c r="E50">
        <f>DCOUNT(jukola_osuuksittain!$A$1:$T$999,,suodatus!$A421:$T422)</f>
        <v>0</v>
      </c>
      <c r="F50">
        <f>DCOUNT(jukola_osuuksittain!$A$1:$T$999,,suodatus!$A584:$T585)</f>
        <v>0</v>
      </c>
      <c r="H50">
        <f>DCOUNT(jukola_osuuksittain!$A$1:$T$999,,suodatus!$A747:$T748)</f>
        <v>1</v>
      </c>
      <c r="I50">
        <f>DCOUNT(jukola_osuuksittain!$A$1:$T$999,,suodatus!$A910:$T911)</f>
        <v>0</v>
      </c>
      <c r="J50">
        <f>DCOUNT(jukola_osuuksittain!$A$1:$T$999,,suodatus!$A1073:$T1074)</f>
        <v>0</v>
      </c>
      <c r="K50">
        <f>DCOUNT(jukola_osuuksittain!$A$1:$T$999,,suodatus!$A1236:$T1237)</f>
        <v>0</v>
      </c>
      <c r="L50">
        <f>DCOUNT(jukola_osuuksittain!$A$1:$T$999,,suodatus!$A1399:$T1400)</f>
        <v>0</v>
      </c>
      <c r="M50">
        <f>DCOUNT(jukola_osuuksittain!$A$1:$T$999,,suodatus!$A1562:$T1563)</f>
        <v>0</v>
      </c>
      <c r="N50">
        <f>DCOUNT(jukola_osuuksittain!$A$1:$T$999,,suodatus!$A1725:$T1726)</f>
        <v>0</v>
      </c>
      <c r="P50" s="1">
        <f>DMIN(jukola_osuuksittain!$A$1:$T$999,"osuusaik.",suodatus!$A95:$T96)</f>
        <v>6.1504629629629631E-2</v>
      </c>
      <c r="Q50" s="1">
        <f>DMAX(jukola_osuuksittain!$A$1:$T$999,"osuusaik.",suodatus!$A95:$T96)</f>
        <v>6.1504629629629631E-2</v>
      </c>
      <c r="R50" s="1">
        <f>DMIN(jukola_osuuksittain!$A$1:$T$999,"min/km",suodatus!$A95:$T96)</f>
        <v>5.0830272421181514E-3</v>
      </c>
      <c r="S50" s="1">
        <f>DMAX(jukola_osuuksittain!$A$1:$T$999,"min/km",suodatus!$A95:$T96)</f>
        <v>5.0830272421181514E-3</v>
      </c>
      <c r="T50">
        <f>DMIN(jukola_osuuksittain!$A$1:$T$999,"os.sija",suodatus!$A95:$T96)</f>
        <v>255</v>
      </c>
      <c r="U50">
        <f>DMIN(jukola_osuuksittain!$A$1:$T$999,"muutos",suodatus!$A95:$T96)</f>
        <v>0</v>
      </c>
      <c r="V50">
        <f>DMAX(jukola_osuuksittain!$A$1:$T$999,"muutos",suodatus!$A95:$T96)</f>
        <v>0</v>
      </c>
      <c r="W50" s="1">
        <f>DMIN(jukola_osuuksittain!$A$1:$T$999,"ero kärkeen",suodatus!$A95:$T96)</f>
        <v>9.0625000000000011E-3</v>
      </c>
      <c r="X50" s="1">
        <f>DMIN(jukola_osuuksittain!$A$1:$T$999,"ero (min/km)",suodatus!$A95:$T96)</f>
        <v>7.4896694214876048E-4</v>
      </c>
    </row>
    <row r="51" spans="1:24" x14ac:dyDescent="0.35">
      <c r="A51" t="s">
        <v>70</v>
      </c>
      <c r="B51">
        <f>DCOUNT(jukola_osuuksittain!$A$1:$T$999,,suodatus!$A97:$T98)</f>
        <v>1</v>
      </c>
      <c r="C51">
        <f>DSUM(jukola_osuuksittain!$A$1:$T$999,"matka",suodatus!$A97:$T98)</f>
        <v>9.3000000000000007</v>
      </c>
      <c r="D51">
        <f>DCOUNT(jukola_osuuksittain!$A$1:$T$999,,suodatus!$A260:$T261)</f>
        <v>0</v>
      </c>
      <c r="E51">
        <f>DCOUNT(jukola_osuuksittain!$A$1:$T$999,,suodatus!$A423:$T424)</f>
        <v>1</v>
      </c>
      <c r="F51">
        <f>DCOUNT(jukola_osuuksittain!$A$1:$T$999,,suodatus!$A586:$T587)</f>
        <v>0</v>
      </c>
      <c r="H51">
        <f>DCOUNT(jukola_osuuksittain!$A$1:$T$999,,suodatus!$A749:$T750)</f>
        <v>0</v>
      </c>
      <c r="I51">
        <f>DCOUNT(jukola_osuuksittain!$A$1:$T$999,,suodatus!$A912:$T913)</f>
        <v>0</v>
      </c>
      <c r="J51">
        <f>DCOUNT(jukola_osuuksittain!$A$1:$T$999,,suodatus!$A1075:$T1076)</f>
        <v>0</v>
      </c>
      <c r="K51">
        <f>DCOUNT(jukola_osuuksittain!$A$1:$T$999,,suodatus!$A1238:$T1239)</f>
        <v>0</v>
      </c>
      <c r="L51">
        <f>DCOUNT(jukola_osuuksittain!$A$1:$T$999,,suodatus!$A1401:$T1402)</f>
        <v>0</v>
      </c>
      <c r="M51">
        <f>DCOUNT(jukola_osuuksittain!$A$1:$T$999,,suodatus!$A1564:$T1565)</f>
        <v>1</v>
      </c>
      <c r="N51">
        <f>DCOUNT(jukola_osuuksittain!$A$1:$T$999,,suodatus!$A1727:$T1728)</f>
        <v>0</v>
      </c>
      <c r="P51" s="1">
        <f>DMIN(jukola_osuuksittain!$A$1:$T$999,"osuusaik.",suodatus!$A97:$T98)</f>
        <v>0.11958333333333333</v>
      </c>
      <c r="Q51" s="1">
        <f>DMAX(jukola_osuuksittain!$A$1:$T$999,"osuusaik.",suodatus!$A97:$T98)</f>
        <v>0.11958333333333333</v>
      </c>
      <c r="R51" s="1">
        <f>DMIN(jukola_osuuksittain!$A$1:$T$999,"min/km",suodatus!$A97:$T98)</f>
        <v>1.2858422939068099E-2</v>
      </c>
      <c r="S51" s="1">
        <f>DMAX(jukola_osuuksittain!$A$1:$T$999,"min/km",suodatus!$A97:$T98)</f>
        <v>1.2858422939068099E-2</v>
      </c>
      <c r="T51">
        <f>DMIN(jukola_osuuksittain!$A$1:$T$999,"os.sija",suodatus!$A97:$T98)</f>
        <v>1141</v>
      </c>
      <c r="U51">
        <f>DMIN(jukola_osuuksittain!$A$1:$T$999,"muutos",suodatus!$A97:$T98)</f>
        <v>35</v>
      </c>
      <c r="V51">
        <f>DMAX(jukola_osuuksittain!$A$1:$T$999,"muutos",suodatus!$A97:$T98)</f>
        <v>35</v>
      </c>
      <c r="W51" s="1">
        <f>DMIN(jukola_osuuksittain!$A$1:$T$999,"ero kärkeen",suodatus!$A97:$T98)</f>
        <v>8.0474537037037025E-2</v>
      </c>
      <c r="X51" s="1">
        <f>DMIN(jukola_osuuksittain!$A$1:$T$999,"ero (min/km)",suodatus!$A97:$T98)</f>
        <v>8.6531760254878517E-3</v>
      </c>
    </row>
    <row r="52" spans="1:24" x14ac:dyDescent="0.35">
      <c r="A52" t="s">
        <v>71</v>
      </c>
      <c r="B52">
        <f>DCOUNT(jukola_osuuksittain!$A$1:$T$999,,suodatus!$A99:$T100)</f>
        <v>5</v>
      </c>
      <c r="C52">
        <f>DSUM(jukola_osuuksittain!$A$1:$T$999,"matka",suodatus!$A99:$T100)</f>
        <v>62.499999999999993</v>
      </c>
      <c r="D52">
        <f>DCOUNT(jukola_osuuksittain!$A$1:$T$999,,suodatus!$A262:$T263)</f>
        <v>2</v>
      </c>
      <c r="E52">
        <f>DCOUNT(jukola_osuuksittain!$A$1:$T$999,,suodatus!$A425:$T426)</f>
        <v>2</v>
      </c>
      <c r="F52">
        <f>DCOUNT(jukola_osuuksittain!$A$1:$T$999,,suodatus!$A588:$T589)</f>
        <v>1</v>
      </c>
      <c r="H52">
        <f>DCOUNT(jukola_osuuksittain!$A$1:$T$999,,suodatus!$A751:$T752)</f>
        <v>0</v>
      </c>
      <c r="I52">
        <f>DCOUNT(jukola_osuuksittain!$A$1:$T$999,,suodatus!$A914:$T915)</f>
        <v>0</v>
      </c>
      <c r="J52">
        <f>DCOUNT(jukola_osuuksittain!$A$1:$T$999,,suodatus!$A1077:$T1078)</f>
        <v>0</v>
      </c>
      <c r="K52">
        <f>DCOUNT(jukola_osuuksittain!$A$1:$T$999,,suodatus!$A1240:$T1241)</f>
        <v>0</v>
      </c>
      <c r="L52">
        <f>DCOUNT(jukola_osuuksittain!$A$1:$T$999,,suodatus!$A1403:$T1404)</f>
        <v>0</v>
      </c>
      <c r="M52">
        <f>DCOUNT(jukola_osuuksittain!$A$1:$T$999,,suodatus!$A1566:$T1567)</f>
        <v>3</v>
      </c>
      <c r="N52">
        <f>DCOUNT(jukola_osuuksittain!$A$1:$T$999,,suodatus!$A1729:$T1730)</f>
        <v>2</v>
      </c>
      <c r="P52" s="1">
        <f>DMIN(jukola_osuuksittain!$A$1:$T$999,"osuusaik.",suodatus!$A99:$T100)</f>
        <v>7.6400462962962962E-2</v>
      </c>
      <c r="Q52" s="1">
        <f>DMAX(jukola_osuuksittain!$A$1:$T$999,"osuusaik.",suodatus!$A99:$T100)</f>
        <v>0.17809027777777778</v>
      </c>
      <c r="R52" s="1">
        <f>DMIN(jukola_osuuksittain!$A$1:$T$999,"min/km",suodatus!$A99:$T100)</f>
        <v>6.5299540993985442E-3</v>
      </c>
      <c r="S52" s="1">
        <f>DMAX(jukola_osuuksittain!$A$1:$T$999,"min/km",suodatus!$A99:$T100)</f>
        <v>1.3290319237147595E-2</v>
      </c>
      <c r="T52">
        <f>DMIN(jukola_osuuksittain!$A$1:$T$999,"os.sija",suodatus!$A99:$T100)</f>
        <v>776</v>
      </c>
      <c r="U52">
        <f>DMIN(jukola_osuuksittain!$A$1:$T$999,"muutos",suodatus!$A99:$T100)</f>
        <v>-94</v>
      </c>
      <c r="V52">
        <f>DMAX(jukola_osuuksittain!$A$1:$T$999,"muutos",suodatus!$A99:$T100)</f>
        <v>142</v>
      </c>
      <c r="W52" s="1">
        <f>DMIN(jukola_osuuksittain!$A$1:$T$999,"ero kärkeen",suodatus!$A99:$T100)</f>
        <v>3.4583333333333334E-2</v>
      </c>
      <c r="X52" s="1">
        <f>DMIN(jukola_osuuksittain!$A$1:$T$999,"ero (min/km)",suodatus!$A99:$T100)</f>
        <v>2.955840455840456E-3</v>
      </c>
    </row>
    <row r="53" spans="1:24" x14ac:dyDescent="0.35">
      <c r="A53" t="s">
        <v>72</v>
      </c>
      <c r="B53">
        <f>DCOUNT(jukola_osuuksittain!$A$1:$T$999,,suodatus!$A101:$T102)</f>
        <v>20</v>
      </c>
      <c r="C53">
        <f>DSUM(jukola_osuuksittain!$A$1:$T$999,"matka",suodatus!$A101:$T102)</f>
        <v>276.00000000000006</v>
      </c>
      <c r="D53">
        <f>DCOUNT(jukola_osuuksittain!$A$1:$T$999,,suodatus!$A264:$T265)</f>
        <v>19</v>
      </c>
      <c r="E53">
        <f>DCOUNT(jukola_osuuksittain!$A$1:$T$999,,suodatus!$A427:$T428)</f>
        <v>1</v>
      </c>
      <c r="F53">
        <f>DCOUNT(jukola_osuuksittain!$A$1:$T$999,,suodatus!$A590:$T591)</f>
        <v>0</v>
      </c>
      <c r="H53">
        <f>DCOUNT(jukola_osuuksittain!$A$1:$T$999,,suodatus!$A753:$T754)</f>
        <v>3</v>
      </c>
      <c r="I53">
        <f>DCOUNT(jukola_osuuksittain!$A$1:$T$999,,suodatus!$A916:$T917)</f>
        <v>2</v>
      </c>
      <c r="J53">
        <f>DCOUNT(jukola_osuuksittain!$A$1:$T$999,,suodatus!$A1079:$T1080)</f>
        <v>2</v>
      </c>
      <c r="K53">
        <f>DCOUNT(jukola_osuuksittain!$A$1:$T$999,,suodatus!$A1242:$T1243)</f>
        <v>0</v>
      </c>
      <c r="L53">
        <f>DCOUNT(jukola_osuuksittain!$A$1:$T$999,,suodatus!$A1405:$T1406)</f>
        <v>0</v>
      </c>
      <c r="M53">
        <f>DCOUNT(jukola_osuuksittain!$A$1:$T$999,,suodatus!$A1568:$T1569)</f>
        <v>3</v>
      </c>
      <c r="N53">
        <f>DCOUNT(jukola_osuuksittain!$A$1:$T$999,,suodatus!$A1731:$T1732)</f>
        <v>10</v>
      </c>
      <c r="P53" s="1">
        <f>DMIN(jukola_osuuksittain!$A$1:$T$999,"osuusaik.",suodatus!$A101:$T102)</f>
        <v>5.6724537037037039E-2</v>
      </c>
      <c r="Q53" s="1">
        <f>DMAX(jukola_osuuksittain!$A$1:$T$999,"osuusaik.",suodatus!$A101:$T102)</f>
        <v>0.11869212962962963</v>
      </c>
      <c r="R53" s="1">
        <f>DMIN(jukola_osuuksittain!$A$1:$T$999,"min/km",suodatus!$A101:$T102)</f>
        <v>4.7270447530864202E-3</v>
      </c>
      <c r="S53" s="1">
        <f>DMAX(jukola_osuuksittain!$A$1:$T$999,"min/km",suodatus!$A101:$T102)</f>
        <v>7.9297771222549985E-3</v>
      </c>
      <c r="T53">
        <f>DMIN(jukola_osuuksittain!$A$1:$T$999,"os.sija",suodatus!$A101:$T102)</f>
        <v>228</v>
      </c>
      <c r="U53">
        <f>DMIN(jukola_osuuksittain!$A$1:$T$999,"muutos",suodatus!$A101:$T102)</f>
        <v>-182</v>
      </c>
      <c r="V53">
        <f>DMAX(jukola_osuuksittain!$A$1:$T$999,"muutos",suodatus!$A101:$T102)</f>
        <v>-18</v>
      </c>
      <c r="W53" s="1">
        <f>DMIN(jukola_osuuksittain!$A$1:$T$999,"ero kärkeen",suodatus!$A101:$T102)</f>
        <v>1.5960648148148147E-2</v>
      </c>
      <c r="X53" s="1">
        <f>DMIN(jukola_osuuksittain!$A$1:$T$999,"ero (min/km)",suodatus!$A101:$T102)</f>
        <v>1.330054012345679E-3</v>
      </c>
    </row>
    <row r="54" spans="1:24" x14ac:dyDescent="0.35">
      <c r="A54" t="s">
        <v>73</v>
      </c>
      <c r="B54">
        <f>DCOUNT(jukola_osuuksittain!$A$1:$T$999,,suodatus!$A103:$T104)</f>
        <v>5</v>
      </c>
      <c r="C54">
        <f>DSUM(jukola_osuuksittain!$A$1:$T$999,"matka",suodatus!$A103:$T104)</f>
        <v>58.900000000000006</v>
      </c>
      <c r="D54">
        <f>DCOUNT(jukola_osuuksittain!$A$1:$T$999,,suodatus!$A266:$T267)</f>
        <v>0</v>
      </c>
      <c r="E54">
        <f>DCOUNT(jukola_osuuksittain!$A$1:$T$999,,suodatus!$A429:$T430)</f>
        <v>4</v>
      </c>
      <c r="F54">
        <f>DCOUNT(jukola_osuuksittain!$A$1:$T$999,,suodatus!$A592:$T593)</f>
        <v>1</v>
      </c>
      <c r="H54">
        <f>DCOUNT(jukola_osuuksittain!$A$1:$T$999,,suodatus!$A755:$T756)</f>
        <v>4</v>
      </c>
      <c r="I54">
        <f>DCOUNT(jukola_osuuksittain!$A$1:$T$999,,suodatus!$A918:$T919)</f>
        <v>0</v>
      </c>
      <c r="J54">
        <f>DCOUNT(jukola_osuuksittain!$A$1:$T$999,,suodatus!$A1081:$T1082)</f>
        <v>0</v>
      </c>
      <c r="K54">
        <f>DCOUNT(jukola_osuuksittain!$A$1:$T$999,,suodatus!$A1244:$T1245)</f>
        <v>0</v>
      </c>
      <c r="L54">
        <f>DCOUNT(jukola_osuuksittain!$A$1:$T$999,,suodatus!$A1407:$T1408)</f>
        <v>0</v>
      </c>
      <c r="M54">
        <f>DCOUNT(jukola_osuuksittain!$A$1:$T$999,,suodatus!$A1570:$T1571)</f>
        <v>1</v>
      </c>
      <c r="N54">
        <f>DCOUNT(jukola_osuuksittain!$A$1:$T$999,,suodatus!$A1733:$T1734)</f>
        <v>0</v>
      </c>
      <c r="P54" s="1">
        <f>DMIN(jukola_osuuksittain!$A$1:$T$999,"osuusaik.",suodatus!$A103:$T104)</f>
        <v>8.2708333333333328E-2</v>
      </c>
      <c r="Q54" s="1">
        <f>DMAX(jukola_osuuksittain!$A$1:$T$999,"osuusaik.",suodatus!$A103:$T104)</f>
        <v>0.10806712962962962</v>
      </c>
      <c r="R54" s="1">
        <f>DMIN(jukola_osuuksittain!$A$1:$T$999,"min/km",suodatus!$A103:$T104)</f>
        <v>6.2657828282828279E-3</v>
      </c>
      <c r="S54" s="1">
        <f>DMAX(jukola_osuuksittain!$A$1:$T$999,"min/km",suodatus!$A103:$T104)</f>
        <v>8.4427445023148133E-3</v>
      </c>
      <c r="T54">
        <f>DMIN(jukola_osuuksittain!$A$1:$T$999,"os.sija",suodatus!$A103:$T104)</f>
        <v>950</v>
      </c>
      <c r="U54">
        <f>DMIN(jukola_osuuksittain!$A$1:$T$999,"muutos",suodatus!$A103:$T104)</f>
        <v>-14</v>
      </c>
      <c r="V54">
        <f>DMAX(jukola_osuuksittain!$A$1:$T$999,"muutos",suodatus!$A103:$T104)</f>
        <v>-14</v>
      </c>
      <c r="W54" s="1">
        <f>DMIN(jukola_osuuksittain!$A$1:$T$999,"ero kärkeen",suodatus!$A103:$T104)</f>
        <v>3.3576388888888885E-2</v>
      </c>
      <c r="X54" s="1">
        <f>DMIN(jukola_osuuksittain!$A$1:$T$999,"ero (min/km)",suodatus!$A103:$T104)</f>
        <v>2.5436658249158245E-3</v>
      </c>
    </row>
    <row r="55" spans="1:24" x14ac:dyDescent="0.35">
      <c r="A55" t="s">
        <v>74</v>
      </c>
      <c r="B55">
        <f>DCOUNT(jukola_osuuksittain!$A$1:$T$999,,suodatus!$A105:$T106)</f>
        <v>3</v>
      </c>
      <c r="C55">
        <f>DSUM(jukola_osuuksittain!$A$1:$T$999,"matka",suodatus!$A105:$T106)</f>
        <v>34.299999999999997</v>
      </c>
      <c r="D55">
        <f>DCOUNT(jukola_osuuksittain!$A$1:$T$999,,suodatus!$A268:$T269)</f>
        <v>3</v>
      </c>
      <c r="E55">
        <f>DCOUNT(jukola_osuuksittain!$A$1:$T$999,,suodatus!$A431:$T432)</f>
        <v>0</v>
      </c>
      <c r="F55">
        <f>DCOUNT(jukola_osuuksittain!$A$1:$T$999,,suodatus!$A594:$T595)</f>
        <v>0</v>
      </c>
      <c r="H55">
        <f>DCOUNT(jukola_osuuksittain!$A$1:$T$999,,suodatus!$A757:$T758)</f>
        <v>0</v>
      </c>
      <c r="I55">
        <f>DCOUNT(jukola_osuuksittain!$A$1:$T$999,,suodatus!$A920:$T921)</f>
        <v>3</v>
      </c>
      <c r="J55">
        <f>DCOUNT(jukola_osuuksittain!$A$1:$T$999,,suodatus!$A1083:$T1084)</f>
        <v>0</v>
      </c>
      <c r="K55">
        <f>DCOUNT(jukola_osuuksittain!$A$1:$T$999,,suodatus!$A1246:$T1247)</f>
        <v>0</v>
      </c>
      <c r="L55">
        <f>DCOUNT(jukola_osuuksittain!$A$1:$T$999,,suodatus!$A1409:$T1410)</f>
        <v>0</v>
      </c>
      <c r="M55">
        <f>DCOUNT(jukola_osuuksittain!$A$1:$T$999,,suodatus!$A1572:$T1573)</f>
        <v>0</v>
      </c>
      <c r="N55">
        <f>DCOUNT(jukola_osuuksittain!$A$1:$T$999,,suodatus!$A1735:$T1736)</f>
        <v>0</v>
      </c>
      <c r="P55" s="1">
        <f>DMIN(jukola_osuuksittain!$A$1:$T$999,"osuusaik.",suodatus!$A105:$T106)</f>
        <v>6.6111111111111107E-2</v>
      </c>
      <c r="Q55" s="1">
        <f>DMAX(jukola_osuuksittain!$A$1:$T$999,"osuusaik.",suodatus!$A105:$T106)</f>
        <v>8.1284722222222217E-2</v>
      </c>
      <c r="R55" s="1">
        <f>DMIN(jukola_osuuksittain!$A$1:$T$999,"min/km",suodatus!$A105:$T106)</f>
        <v>6.157933501683502E-3</v>
      </c>
      <c r="S55" s="1">
        <f>DMAX(jukola_osuuksittain!$A$1:$T$999,"min/km",suodatus!$A105:$T106)</f>
        <v>7.2624708041374711E-3</v>
      </c>
      <c r="T55">
        <f>DMIN(jukola_osuuksittain!$A$1:$T$999,"os.sija",suodatus!$A105:$T106)</f>
        <v>410</v>
      </c>
      <c r="U55">
        <f>DMIN(jukola_osuuksittain!$A$1:$T$999,"muutos",suodatus!$A105:$T106)</f>
        <v>-59</v>
      </c>
      <c r="V55">
        <f>DMAX(jukola_osuuksittain!$A$1:$T$999,"muutos",suodatus!$A105:$T106)</f>
        <v>460</v>
      </c>
      <c r="W55" s="1">
        <f>DMIN(jukola_osuuksittain!$A$1:$T$999,"ero kärkeen",suodatus!$A105:$T106)</f>
        <v>2.0300925925925924E-2</v>
      </c>
      <c r="X55" s="1">
        <f>DMIN(jukola_osuuksittain!$A$1:$T$999,"ero (min/km)",suodatus!$A105:$T106)</f>
        <v>2.0300925925925925E-3</v>
      </c>
    </row>
    <row r="56" spans="1:24" x14ac:dyDescent="0.35">
      <c r="A56" t="s">
        <v>75</v>
      </c>
      <c r="B56">
        <f>DCOUNT(jukola_osuuksittain!$A$1:$T$999,,suodatus!$A107:$T108)</f>
        <v>1</v>
      </c>
      <c r="C56">
        <f>DSUM(jukola_osuuksittain!$A$1:$T$999,"matka",suodatus!$A107:$T108)</f>
        <v>7.6</v>
      </c>
      <c r="D56">
        <f>DCOUNT(jukola_osuuksittain!$A$1:$T$999,,suodatus!$A270:$T271)</f>
        <v>0</v>
      </c>
      <c r="E56">
        <f>DCOUNT(jukola_osuuksittain!$A$1:$T$999,,suodatus!$A433:$T434)</f>
        <v>1</v>
      </c>
      <c r="F56">
        <f>DCOUNT(jukola_osuuksittain!$A$1:$T$999,,suodatus!$A596:$T597)</f>
        <v>0</v>
      </c>
      <c r="H56">
        <f>DCOUNT(jukola_osuuksittain!$A$1:$T$999,,suodatus!$A759:$T760)</f>
        <v>0</v>
      </c>
      <c r="I56">
        <f>DCOUNT(jukola_osuuksittain!$A$1:$T$999,,suodatus!$A922:$T923)</f>
        <v>0</v>
      </c>
      <c r="J56">
        <f>DCOUNT(jukola_osuuksittain!$A$1:$T$999,,suodatus!$A1085:$T1086)</f>
        <v>0</v>
      </c>
      <c r="K56">
        <f>DCOUNT(jukola_osuuksittain!$A$1:$T$999,,suodatus!$A1248:$T1249)</f>
        <v>0</v>
      </c>
      <c r="L56">
        <f>DCOUNT(jukola_osuuksittain!$A$1:$T$999,,suodatus!$A1411:$T1412)</f>
        <v>1</v>
      </c>
      <c r="M56">
        <f>DCOUNT(jukola_osuuksittain!$A$1:$T$999,,suodatus!$A1574:$T1575)</f>
        <v>0</v>
      </c>
      <c r="N56">
        <f>DCOUNT(jukola_osuuksittain!$A$1:$T$999,,suodatus!$A1737:$T1738)</f>
        <v>0</v>
      </c>
      <c r="P56" s="1">
        <f>DMIN(jukola_osuuksittain!$A$1:$T$999,"osuusaik.",suodatus!$A107:$T108)</f>
        <v>8.8888888888888892E-2</v>
      </c>
      <c r="Q56" s="1">
        <f>DMAX(jukola_osuuksittain!$A$1:$T$999,"osuusaik.",suodatus!$A107:$T108)</f>
        <v>8.8888888888888892E-2</v>
      </c>
      <c r="R56" s="1">
        <f>DMIN(jukola_osuuksittain!$A$1:$T$999,"min/km",suodatus!$A107:$T108)</f>
        <v>1.1695906432748539E-2</v>
      </c>
      <c r="S56" s="1">
        <f>DMAX(jukola_osuuksittain!$A$1:$T$999,"min/km",suodatus!$A107:$T108)</f>
        <v>1.1695906432748539E-2</v>
      </c>
      <c r="T56">
        <f>DMIN(jukola_osuuksittain!$A$1:$T$999,"os.sija",suodatus!$A107:$T108)</f>
        <v>1096</v>
      </c>
      <c r="U56">
        <f>DMIN(jukola_osuuksittain!$A$1:$T$999,"muutos",suodatus!$A107:$T108)</f>
        <v>78</v>
      </c>
      <c r="V56">
        <f>DMAX(jukola_osuuksittain!$A$1:$T$999,"muutos",suodatus!$A107:$T108)</f>
        <v>78</v>
      </c>
      <c r="W56" s="1">
        <f>DMIN(jukola_osuuksittain!$A$1:$T$999,"ero kärkeen",suodatus!$A107:$T108)</f>
        <v>5.783564814814815E-2</v>
      </c>
      <c r="X56" s="1">
        <f>DMIN(jukola_osuuksittain!$A$1:$T$999,"ero (min/km)",suodatus!$A107:$T108)</f>
        <v>7.6099537037037047E-3</v>
      </c>
    </row>
    <row r="57" spans="1:24" x14ac:dyDescent="0.35">
      <c r="A57" s="25" t="s">
        <v>76</v>
      </c>
      <c r="B57">
        <f>DCOUNT(jukola_osuuksittain!$A$1:$T$999,,suodatus!$A109:$T110)</f>
        <v>1</v>
      </c>
      <c r="C57">
        <f>DSUM(jukola_osuuksittain!$A$1:$T$999,"matka",suodatus!$A109:$T110)</f>
        <v>7.8</v>
      </c>
      <c r="D57">
        <f>DCOUNT(jukola_osuuksittain!$A$1:$T$999,,suodatus!$A272:$T273)</f>
        <v>0</v>
      </c>
      <c r="E57">
        <f>DCOUNT(jukola_osuuksittain!$A$1:$T$999,,suodatus!$A435:$T436)</f>
        <v>1</v>
      </c>
      <c r="F57">
        <f>DCOUNT(jukola_osuuksittain!$A$1:$T$999,,suodatus!$A598:$T599)</f>
        <v>0</v>
      </c>
      <c r="H57">
        <f>DCOUNT(jukola_osuuksittain!$A$1:$T$999,,suodatus!$A761:$T762)</f>
        <v>0</v>
      </c>
      <c r="I57">
        <f>DCOUNT(jukola_osuuksittain!$A$1:$T$999,,suodatus!$A924:$T925)</f>
        <v>0</v>
      </c>
      <c r="J57">
        <f>DCOUNT(jukola_osuuksittain!$A$1:$T$999,,suodatus!$A1087:$T1088)</f>
        <v>0</v>
      </c>
      <c r="K57">
        <f>DCOUNT(jukola_osuuksittain!$A$1:$T$999,,suodatus!$A1250:$T1251)</f>
        <v>1</v>
      </c>
      <c r="L57">
        <f>DCOUNT(jukola_osuuksittain!$A$1:$T$999,,suodatus!$A1413:$T1414)</f>
        <v>0</v>
      </c>
      <c r="M57">
        <f>DCOUNT(jukola_osuuksittain!$A$1:$T$999,,suodatus!$A1576:$T1577)</f>
        <v>0</v>
      </c>
      <c r="N57">
        <f>DCOUNT(jukola_osuuksittain!$A$1:$T$999,,suodatus!$A1739:$T1740)</f>
        <v>0</v>
      </c>
      <c r="P57" s="1">
        <f>DMIN(jukola_osuuksittain!$A$1:$T$999,"osuusaik.",suodatus!$A109:$T110)</f>
        <v>3.7939814814814815E-2</v>
      </c>
      <c r="Q57" s="1">
        <f>DMAX(jukola_osuuksittain!$A$1:$T$999,"osuusaik.",suodatus!$A109:$T110)</f>
        <v>3.7939814814814815E-2</v>
      </c>
      <c r="R57" s="1">
        <f>DMIN(jukola_osuuksittain!$A$1:$T$999,"min/km",suodatus!$A109:$T110)</f>
        <v>4.8640788224121557E-3</v>
      </c>
      <c r="S57" s="1">
        <f>DMAX(jukola_osuuksittain!$A$1:$T$999,"min/km",suodatus!$A109:$T110)</f>
        <v>4.8640788224121557E-3</v>
      </c>
      <c r="T57">
        <f>DMIN(jukola_osuuksittain!$A$1:$T$999,"os.sija",suodatus!$A109:$T110)</f>
        <v>322</v>
      </c>
      <c r="U57">
        <f>DMIN(jukola_osuuksittain!$A$1:$T$999,"muutos",suodatus!$A109:$T110)</f>
        <v>-171</v>
      </c>
      <c r="V57">
        <f>DMAX(jukola_osuuksittain!$A$1:$T$999,"muutos",suodatus!$A109:$T110)</f>
        <v>-171</v>
      </c>
      <c r="W57" s="1">
        <f>DMIN(jukola_osuuksittain!$A$1:$T$999,"ero kärkeen",suodatus!$A109:$T110)</f>
        <v>1.0879629629629628E-2</v>
      </c>
      <c r="X57" s="1">
        <f>DMIN(jukola_osuuksittain!$A$1:$T$999,"ero (min/km)",suodatus!$A109:$T110)</f>
        <v>1.394824311490978E-3</v>
      </c>
    </row>
    <row r="58" spans="1:24" x14ac:dyDescent="0.35">
      <c r="A58" s="25" t="s">
        <v>77</v>
      </c>
      <c r="B58">
        <f>DCOUNT(jukola_osuuksittain!$A$1:$T$999,,suodatus!$A111:$T112)</f>
        <v>1</v>
      </c>
      <c r="C58">
        <f>DSUM(jukola_osuuksittain!$A$1:$T$999,"matka",suodatus!$A111:$T112)</f>
        <v>7.8</v>
      </c>
      <c r="D58">
        <f>DCOUNT(jukola_osuuksittain!$A$1:$T$999,,suodatus!$A274:$T275)</f>
        <v>1</v>
      </c>
      <c r="E58">
        <f>DCOUNT(jukola_osuuksittain!$A$1:$T$999,,suodatus!$A437:$T438)</f>
        <v>0</v>
      </c>
      <c r="F58">
        <f>DCOUNT(jukola_osuuksittain!$A$1:$T$999,,suodatus!$A600:$T601)</f>
        <v>0</v>
      </c>
      <c r="H58">
        <f>DCOUNT(jukola_osuuksittain!$A$1:$T$999,,suodatus!$A763:$T764)</f>
        <v>0</v>
      </c>
      <c r="I58">
        <f>DCOUNT(jukola_osuuksittain!$A$1:$T$999,,suodatus!$A926:$T927)</f>
        <v>0</v>
      </c>
      <c r="J58">
        <f>DCOUNT(jukola_osuuksittain!$A$1:$T$999,,suodatus!$A1089:$T1090)</f>
        <v>0</v>
      </c>
      <c r="K58">
        <f>DCOUNT(jukola_osuuksittain!$A$1:$T$999,,suodatus!$A1252:$T1253)</f>
        <v>0</v>
      </c>
      <c r="L58">
        <f>DCOUNT(jukola_osuuksittain!$A$1:$T$999,,suodatus!$A1415:$T1416)</f>
        <v>1</v>
      </c>
      <c r="M58">
        <f>DCOUNT(jukola_osuuksittain!$A$1:$T$999,,suodatus!$A1578:$T1579)</f>
        <v>0</v>
      </c>
      <c r="N58">
        <f>DCOUNT(jukola_osuuksittain!$A$1:$T$999,,suodatus!$A1741:$T1742)</f>
        <v>0</v>
      </c>
      <c r="P58" s="1">
        <f>DMIN(jukola_osuuksittain!$A$1:$T$999,"osuusaik.",suodatus!$A111:$T112)</f>
        <v>5.7164351851851848E-2</v>
      </c>
      <c r="Q58" s="1">
        <f>DMAX(jukola_osuuksittain!$A$1:$T$999,"osuusaik.",suodatus!$A111:$T112)</f>
        <v>5.7164351851851848E-2</v>
      </c>
      <c r="R58" s="1">
        <f>DMIN(jukola_osuuksittain!$A$1:$T$999,"min/km",suodatus!$A111:$T112)</f>
        <v>7.3287630579297247E-3</v>
      </c>
      <c r="S58" s="1">
        <f>DMAX(jukola_osuuksittain!$A$1:$T$999,"min/km",suodatus!$A111:$T112)</f>
        <v>7.3287630579297247E-3</v>
      </c>
      <c r="T58">
        <f>DMIN(jukola_osuuksittain!$A$1:$T$999,"os.sija",suodatus!$A111:$T112)</f>
        <v>562</v>
      </c>
      <c r="U58">
        <f>DMIN(jukola_osuuksittain!$A$1:$T$999,"muutos",suodatus!$A111:$T112)</f>
        <v>-30</v>
      </c>
      <c r="V58">
        <f>DMAX(jukola_osuuksittain!$A$1:$T$999,"muutos",suodatus!$A111:$T112)</f>
        <v>-30</v>
      </c>
      <c r="W58" s="1">
        <f>DMIN(jukola_osuuksittain!$A$1:$T$999,"ero kärkeen",suodatus!$A111:$T112)</f>
        <v>2.7268518518518518E-2</v>
      </c>
      <c r="X58" s="1">
        <f>DMIN(jukola_osuuksittain!$A$1:$T$999,"ero (min/km)",suodatus!$A111:$T112)</f>
        <v>3.4959639126305796E-3</v>
      </c>
    </row>
    <row r="59" spans="1:24" x14ac:dyDescent="0.35">
      <c r="A59" t="s">
        <v>78</v>
      </c>
      <c r="B59">
        <f>DCOUNT(jukola_osuuksittain!$A$1:$T$999,,suodatus!$A113:$T114)</f>
        <v>7</v>
      </c>
      <c r="C59">
        <f>DSUM(jukola_osuuksittain!$A$1:$T$999,"matka",suodatus!$A113:$T114)</f>
        <v>60.92</v>
      </c>
      <c r="D59">
        <f>DCOUNT(jukola_osuuksittain!$A$1:$T$999,,suodatus!$A276:$T277)</f>
        <v>6</v>
      </c>
      <c r="E59">
        <f>DCOUNT(jukola_osuuksittain!$A$1:$T$999,,suodatus!$A439:$T440)</f>
        <v>1</v>
      </c>
      <c r="F59">
        <f>DCOUNT(jukola_osuuksittain!$A$1:$T$999,,suodatus!$A602:$T603)</f>
        <v>0</v>
      </c>
      <c r="H59">
        <f>DCOUNT(jukola_osuuksittain!$A$1:$T$999,,suodatus!$A765:$T766)</f>
        <v>0</v>
      </c>
      <c r="I59">
        <f>DCOUNT(jukola_osuuksittain!$A$1:$T$999,,suodatus!$A928:$T929)</f>
        <v>0</v>
      </c>
      <c r="J59">
        <f>DCOUNT(jukola_osuuksittain!$A$1:$T$999,,suodatus!$A1091:$T1092)</f>
        <v>1</v>
      </c>
      <c r="K59">
        <f>DCOUNT(jukola_osuuksittain!$A$1:$T$999,,suodatus!$A1254:$T1255)</f>
        <v>1</v>
      </c>
      <c r="L59">
        <f>DCOUNT(jukola_osuuksittain!$A$1:$T$999,,suodatus!$A1417:$T1418)</f>
        <v>2</v>
      </c>
      <c r="M59">
        <f>DCOUNT(jukola_osuuksittain!$A$1:$T$999,,suodatus!$A1580:$T1581)</f>
        <v>3</v>
      </c>
      <c r="N59">
        <f>DCOUNT(jukola_osuuksittain!$A$1:$T$999,,suodatus!$A1743:$T1744)</f>
        <v>0</v>
      </c>
      <c r="P59" s="1">
        <f>DMIN(jukola_osuuksittain!$A$1:$T$999,"osuusaik.",suodatus!$A113:$T114)</f>
        <v>4.3784722222222218E-2</v>
      </c>
      <c r="Q59" s="1">
        <f>DMAX(jukola_osuuksittain!$A$1:$T$999,"osuusaik.",suodatus!$A113:$T114)</f>
        <v>0.11513888888888889</v>
      </c>
      <c r="R59" s="1">
        <f>DMIN(jukola_osuuksittain!$A$1:$T$999,"min/km",suodatus!$A113:$T114)</f>
        <v>5.4976851851851862E-3</v>
      </c>
      <c r="S59" s="1">
        <f>DMAX(jukola_osuuksittain!$A$1:$T$999,"min/km",suodatus!$A113:$T114)</f>
        <v>8.8541666666666682E-3</v>
      </c>
      <c r="T59">
        <f>DMIN(jukola_osuuksittain!$A$1:$T$999,"os.sija",suodatus!$A113:$T114)</f>
        <v>386</v>
      </c>
      <c r="U59">
        <f>DMIN(jukola_osuuksittain!$A$1:$T$999,"muutos",suodatus!$A113:$T114)</f>
        <v>-147</v>
      </c>
      <c r="V59">
        <f>DMAX(jukola_osuuksittain!$A$1:$T$999,"muutos",suodatus!$A113:$T114)</f>
        <v>91</v>
      </c>
      <c r="W59" s="1">
        <f>DMIN(jukola_osuuksittain!$A$1:$T$999,"ero kärkeen",suodatus!$A113:$T114)</f>
        <v>1.861111111111111E-2</v>
      </c>
      <c r="X59" s="1">
        <f>DMIN(jukola_osuuksittain!$A$1:$T$999,"ero (min/km)",suodatus!$A113:$T114)</f>
        <v>1.8270502645502651E-3</v>
      </c>
    </row>
    <row r="60" spans="1:24" x14ac:dyDescent="0.35">
      <c r="A60" t="s">
        <v>79</v>
      </c>
      <c r="B60">
        <f>DCOUNT(jukola_osuuksittain!$A$1:$T$999,,suodatus!$A115:$T116)</f>
        <v>4</v>
      </c>
      <c r="C60">
        <f>DSUM(jukola_osuuksittain!$A$1:$T$999,"matka",suodatus!$A115:$T116)</f>
        <v>45.3</v>
      </c>
      <c r="D60">
        <f>DCOUNT(jukola_osuuksittain!$A$1:$T$999,,suodatus!$A278:$T279)</f>
        <v>0</v>
      </c>
      <c r="E60">
        <f>DCOUNT(jukola_osuuksittain!$A$1:$T$999,,suodatus!$A441:$T442)</f>
        <v>1</v>
      </c>
      <c r="F60">
        <f>DCOUNT(jukola_osuuksittain!$A$1:$T$999,,suodatus!$A604:$T605)</f>
        <v>3</v>
      </c>
      <c r="H60">
        <f>DCOUNT(jukola_osuuksittain!$A$1:$T$999,,suodatus!$A767:$T768)</f>
        <v>0</v>
      </c>
      <c r="I60">
        <f>DCOUNT(jukola_osuuksittain!$A$1:$T$999,,suodatus!$A930:$T931)</f>
        <v>4</v>
      </c>
      <c r="J60">
        <f>DCOUNT(jukola_osuuksittain!$A$1:$T$999,,suodatus!$A1093:$T1094)</f>
        <v>0</v>
      </c>
      <c r="K60">
        <f>DCOUNT(jukola_osuuksittain!$A$1:$T$999,,suodatus!$A1256:$T1257)</f>
        <v>0</v>
      </c>
      <c r="L60">
        <f>DCOUNT(jukola_osuuksittain!$A$1:$T$999,,suodatus!$A1419:$T1420)</f>
        <v>0</v>
      </c>
      <c r="M60">
        <f>DCOUNT(jukola_osuuksittain!$A$1:$T$999,,suodatus!$A1582:$T1583)</f>
        <v>0</v>
      </c>
      <c r="N60">
        <f>DCOUNT(jukola_osuuksittain!$A$1:$T$999,,suodatus!$A1745:$T1746)</f>
        <v>0</v>
      </c>
      <c r="P60" s="1">
        <f>DMIN(jukola_osuuksittain!$A$1:$T$999,"osuusaik.",suodatus!$A115:$T116)</f>
        <v>9.7731481481481475E-2</v>
      </c>
      <c r="Q60" s="1">
        <f>DMAX(jukola_osuuksittain!$A$1:$T$999,"osuusaik.",suodatus!$A115:$T116)</f>
        <v>0.15140046296296297</v>
      </c>
      <c r="R60" s="1">
        <f>DMIN(jukola_osuuksittain!$A$1:$T$999,"min/km",suodatus!$A115:$T116)</f>
        <v>8.804637971304638E-3</v>
      </c>
      <c r="S60" s="1">
        <f>DMAX(jukola_osuuksittain!$A$1:$T$999,"min/km",suodatus!$A115:$T116)</f>
        <v>1.5140046296296297E-2</v>
      </c>
      <c r="T60">
        <f>DMIN(jukola_osuuksittain!$A$1:$T$999,"os.sija",suodatus!$A115:$T116)</f>
        <v>1006</v>
      </c>
      <c r="U60">
        <f>DMIN(jukola_osuuksittain!$A$1:$T$999,"muutos",suodatus!$A115:$T116)</f>
        <v>-47</v>
      </c>
      <c r="V60">
        <f>DMAX(jukola_osuuksittain!$A$1:$T$999,"muutos",suodatus!$A115:$T116)</f>
        <v>319</v>
      </c>
      <c r="W60" s="1">
        <f>DMIN(jukola_osuuksittain!$A$1:$T$999,"ero kärkeen",suodatus!$A115:$T116)</f>
        <v>4.855324074074073E-2</v>
      </c>
      <c r="X60" s="1">
        <f>DMIN(jukola_osuuksittain!$A$1:$T$999,"ero (min/km)",suodatus!$A115:$T116)</f>
        <v>4.5138888888888885E-3</v>
      </c>
    </row>
    <row r="61" spans="1:24" x14ac:dyDescent="0.35">
      <c r="A61" t="s">
        <v>80</v>
      </c>
      <c r="B61">
        <f>DCOUNT(jukola_osuuksittain!$A$1:$T$999,,suodatus!$A117:$T118)</f>
        <v>1</v>
      </c>
      <c r="C61">
        <f>DSUM(jukola_osuuksittain!$A$1:$T$999,"matka",suodatus!$A117:$T118)</f>
        <v>9.3000000000000007</v>
      </c>
      <c r="D61">
        <f>DCOUNT(jukola_osuuksittain!$A$1:$T$999,,suodatus!$A280:$T281)</f>
        <v>1</v>
      </c>
      <c r="E61">
        <f>DCOUNT(jukola_osuuksittain!$A$1:$T$999,,suodatus!$A443:$T444)</f>
        <v>0</v>
      </c>
      <c r="F61">
        <f>DCOUNT(jukola_osuuksittain!$A$1:$T$999,,suodatus!$A606:$T607)</f>
        <v>0</v>
      </c>
      <c r="H61">
        <f>DCOUNT(jukola_osuuksittain!$A$1:$T$999,,suodatus!$A769:$T770)</f>
        <v>0</v>
      </c>
      <c r="I61">
        <f>DCOUNT(jukola_osuuksittain!$A$1:$T$999,,suodatus!$A932:$T933)</f>
        <v>0</v>
      </c>
      <c r="J61">
        <f>DCOUNT(jukola_osuuksittain!$A$1:$T$999,,suodatus!$A1095:$T1096)</f>
        <v>0</v>
      </c>
      <c r="K61">
        <f>DCOUNT(jukola_osuuksittain!$A$1:$T$999,,suodatus!$A1258:$T1259)</f>
        <v>0</v>
      </c>
      <c r="L61">
        <f>DCOUNT(jukola_osuuksittain!$A$1:$T$999,,suodatus!$A1421:$T1422)</f>
        <v>0</v>
      </c>
      <c r="M61">
        <f>DCOUNT(jukola_osuuksittain!$A$1:$T$999,,suodatus!$A1584:$T1585)</f>
        <v>1</v>
      </c>
      <c r="N61">
        <f>DCOUNT(jukola_osuuksittain!$A$1:$T$999,,suodatus!$A1747:$T1748)</f>
        <v>0</v>
      </c>
      <c r="P61" s="1">
        <f>DMIN(jukola_osuuksittain!$A$1:$T$999,"osuusaik.",suodatus!$A117:$T118)</f>
        <v>7.407407407407407E-2</v>
      </c>
      <c r="Q61" s="1">
        <f>DMAX(jukola_osuuksittain!$A$1:$T$999,"osuusaik.",suodatus!$A117:$T118)</f>
        <v>7.407407407407407E-2</v>
      </c>
      <c r="R61" s="1">
        <f>DMIN(jukola_osuuksittain!$A$1:$T$999,"min/km",suodatus!$A117:$T118)</f>
        <v>7.9649542015133405E-3</v>
      </c>
      <c r="S61" s="1">
        <f>DMAX(jukola_osuuksittain!$A$1:$T$999,"min/km",suodatus!$A117:$T118)</f>
        <v>7.9649542015133405E-3</v>
      </c>
      <c r="T61">
        <f>DMIN(jukola_osuuksittain!$A$1:$T$999,"os.sija",suodatus!$A117:$T118)</f>
        <v>570</v>
      </c>
      <c r="U61">
        <f>DMIN(jukola_osuuksittain!$A$1:$T$999,"muutos",suodatus!$A117:$T118)</f>
        <v>-29</v>
      </c>
      <c r="V61">
        <f>DMAX(jukola_osuuksittain!$A$1:$T$999,"muutos",suodatus!$A117:$T118)</f>
        <v>-29</v>
      </c>
      <c r="W61" s="1">
        <f>DMIN(jukola_osuuksittain!$A$1:$T$999,"ero kärkeen",suodatus!$A117:$T118)</f>
        <v>3.4965277777777769E-2</v>
      </c>
      <c r="X61" s="1">
        <f>DMIN(jukola_osuuksittain!$A$1:$T$999,"ero (min/km)",suodatus!$A117:$T118)</f>
        <v>3.7597072879330933E-3</v>
      </c>
    </row>
    <row r="62" spans="1:24" x14ac:dyDescent="0.35">
      <c r="A62" t="s">
        <v>81</v>
      </c>
      <c r="B62">
        <f>DCOUNT(jukola_osuuksittain!$A$1:$T$999,,suodatus!$A119:$T120)</f>
        <v>3</v>
      </c>
      <c r="C62">
        <f>DSUM(jukola_osuuksittain!$A$1:$T$999,"matka",suodatus!$A119:$T120)</f>
        <v>34.5</v>
      </c>
      <c r="D62">
        <f>DCOUNT(jukola_osuuksittain!$A$1:$T$999,,suodatus!$A282:$T283)</f>
        <v>2</v>
      </c>
      <c r="E62">
        <f>DCOUNT(jukola_osuuksittain!$A$1:$T$999,,suodatus!$A445:$T446)</f>
        <v>1</v>
      </c>
      <c r="F62">
        <f>DCOUNT(jukola_osuuksittain!$A$1:$T$999,,suodatus!$A608:$T609)</f>
        <v>0</v>
      </c>
      <c r="H62">
        <f>DCOUNT(jukola_osuuksittain!$A$1:$T$999,,suodatus!$A771:$T772)</f>
        <v>0</v>
      </c>
      <c r="I62">
        <f>DCOUNT(jukola_osuuksittain!$A$1:$T$999,,suodatus!$A934:$T935)</f>
        <v>0</v>
      </c>
      <c r="J62">
        <f>DCOUNT(jukola_osuuksittain!$A$1:$T$999,,suodatus!$A1097:$T1098)</f>
        <v>0</v>
      </c>
      <c r="K62">
        <f>DCOUNT(jukola_osuuksittain!$A$1:$T$999,,suodatus!$A1260:$T1261)</f>
        <v>0</v>
      </c>
      <c r="L62">
        <f>DCOUNT(jukola_osuuksittain!$A$1:$T$999,,suodatus!$A1423:$T1424)</f>
        <v>1</v>
      </c>
      <c r="M62">
        <f>DCOUNT(jukola_osuuksittain!$A$1:$T$999,,suodatus!$A1586:$T1587)</f>
        <v>2</v>
      </c>
      <c r="N62">
        <f>DCOUNT(jukola_osuuksittain!$A$1:$T$999,,suodatus!$A1749:$T1750)</f>
        <v>0</v>
      </c>
      <c r="P62" s="1">
        <f>DMIN(jukola_osuuksittain!$A$1:$T$999,"osuusaik.",suodatus!$A119:$T120)</f>
        <v>0.10202546296296296</v>
      </c>
      <c r="Q62" s="1">
        <f>DMAX(jukola_osuuksittain!$A$1:$T$999,"osuusaik.",suodatus!$A119:$T120)</f>
        <v>0.10503472222222222</v>
      </c>
      <c r="R62" s="1">
        <f>DMIN(jukola_osuuksittain!$A$1:$T$999,"min/km",suodatus!$A119:$T120)</f>
        <v>8.5735683162153735E-3</v>
      </c>
      <c r="S62" s="1">
        <f>DMAX(jukola_osuuksittain!$A$1:$T$999,"min/km",suodatus!$A119:$T120)</f>
        <v>9.8724626068376065E-3</v>
      </c>
      <c r="T62">
        <f>DMIN(jukola_osuuksittain!$A$1:$T$999,"os.sija",suodatus!$A119:$T120)</f>
        <v>958</v>
      </c>
      <c r="U62">
        <f>DMIN(jukola_osuuksittain!$A$1:$T$999,"muutos",suodatus!$A119:$T120)</f>
        <v>-16</v>
      </c>
      <c r="V62">
        <f>DMAX(jukola_osuuksittain!$A$1:$T$999,"muutos",suodatus!$A119:$T120)</f>
        <v>84</v>
      </c>
      <c r="W62" s="1">
        <f>DMIN(jukola_osuuksittain!$A$1:$T$999,"ero kärkeen",suodatus!$A119:$T120)</f>
        <v>5.4027777777777772E-2</v>
      </c>
      <c r="X62" s="1">
        <f>DMIN(jukola_osuuksittain!$A$1:$T$999,"ero (min/km)",suodatus!$A119:$T120)</f>
        <v>4.540149393090569E-3</v>
      </c>
    </row>
    <row r="63" spans="1:24" x14ac:dyDescent="0.35">
      <c r="A63" t="s">
        <v>82</v>
      </c>
      <c r="B63">
        <f>DCOUNT(jukola_osuuksittain!$A$1:$T$999,,suodatus!$A121:$T122)</f>
        <v>10</v>
      </c>
      <c r="C63">
        <f>DSUM(jukola_osuuksittain!$A$1:$T$999,"matka",suodatus!$A121:$T122)</f>
        <v>123.89999999999999</v>
      </c>
      <c r="D63">
        <f>DCOUNT(jukola_osuuksittain!$A$1:$T$999,,suodatus!$A284:$T285)</f>
        <v>6</v>
      </c>
      <c r="E63">
        <f>DCOUNT(jukola_osuuksittain!$A$1:$T$999,,suodatus!$A447:$T448)</f>
        <v>4</v>
      </c>
      <c r="F63">
        <f>DCOUNT(jukola_osuuksittain!$A$1:$T$999,,suodatus!$A610:$T611)</f>
        <v>0</v>
      </c>
      <c r="H63">
        <f>DCOUNT(jukola_osuuksittain!$A$1:$T$999,,suodatus!$A773:$T774)</f>
        <v>1</v>
      </c>
      <c r="I63">
        <f>DCOUNT(jukola_osuuksittain!$A$1:$T$999,,suodatus!$A936:$T937)</f>
        <v>1</v>
      </c>
      <c r="J63">
        <f>DCOUNT(jukola_osuuksittain!$A$1:$T$999,,suodatus!$A1099:$T1100)</f>
        <v>3</v>
      </c>
      <c r="K63">
        <f>DCOUNT(jukola_osuuksittain!$A$1:$T$999,,suodatus!$A1262:$T1263)</f>
        <v>1</v>
      </c>
      <c r="L63">
        <f>DCOUNT(jukola_osuuksittain!$A$1:$T$999,,suodatus!$A1425:$T1426)</f>
        <v>1</v>
      </c>
      <c r="M63">
        <f>DCOUNT(jukola_osuuksittain!$A$1:$T$999,,suodatus!$A1588:$T1589)</f>
        <v>0</v>
      </c>
      <c r="N63">
        <f>DCOUNT(jukola_osuuksittain!$A$1:$T$999,,suodatus!$A1751:$T1752)</f>
        <v>3</v>
      </c>
      <c r="P63" s="1">
        <f>DMIN(jukola_osuuksittain!$A$1:$T$999,"osuusaik.",suodatus!$A121:$T122)</f>
        <v>5.8993055555555556E-2</v>
      </c>
      <c r="Q63" s="1">
        <f>DMAX(jukola_osuuksittain!$A$1:$T$999,"osuusaik.",suodatus!$A121:$T122)</f>
        <v>0.11475694444444444</v>
      </c>
      <c r="R63" s="1">
        <f>DMIN(jukola_osuuksittain!$A$1:$T$999,"min/km",suodatus!$A121:$T122)</f>
        <v>4.5706534560037747E-3</v>
      </c>
      <c r="S63" s="1">
        <f>DMAX(jukola_osuuksittain!$A$1:$T$999,"min/km",suodatus!$A121:$T122)</f>
        <v>9.1571350762527232E-3</v>
      </c>
      <c r="T63">
        <f>DMIN(jukola_osuuksittain!$A$1:$T$999,"os.sija",suodatus!$A121:$T122)</f>
        <v>400</v>
      </c>
      <c r="U63">
        <f>DMIN(jukola_osuuksittain!$A$1:$T$999,"muutos",suodatus!$A121:$T122)</f>
        <v>-146</v>
      </c>
      <c r="V63">
        <f>DMAX(jukola_osuuksittain!$A$1:$T$999,"muutos",suodatus!$A121:$T122)</f>
        <v>93</v>
      </c>
      <c r="W63" s="1">
        <f>DMIN(jukola_osuuksittain!$A$1:$T$999,"ero kärkeen",suodatus!$A121:$T122)</f>
        <v>2.0543981481481489E-2</v>
      </c>
      <c r="X63" s="1">
        <f>DMIN(jukola_osuuksittain!$A$1:$T$999,"ero (min/km)",suodatus!$A121:$T122)</f>
        <v>1.3704588346308093E-3</v>
      </c>
    </row>
    <row r="64" spans="1:24" x14ac:dyDescent="0.35">
      <c r="A64" t="s">
        <v>83</v>
      </c>
      <c r="B64">
        <f>DCOUNT(jukola_osuuksittain!$A$1:$T$999,,suodatus!$A123:$T124)</f>
        <v>13</v>
      </c>
      <c r="C64">
        <f>DSUM(jukola_osuuksittain!$A$1:$T$999,"matka",suodatus!$A123:$T124)</f>
        <v>109.7</v>
      </c>
      <c r="D64">
        <f>DCOUNT(jukola_osuuksittain!$A$1:$T$999,,suodatus!$A286:$T287)</f>
        <v>0</v>
      </c>
      <c r="E64">
        <f>DCOUNT(jukola_osuuksittain!$A$1:$T$999,,suodatus!$A449:$T450)</f>
        <v>12</v>
      </c>
      <c r="F64">
        <f>DCOUNT(jukola_osuuksittain!$A$1:$T$999,,suodatus!$A612:$T613)</f>
        <v>1</v>
      </c>
      <c r="H64">
        <f>DCOUNT(jukola_osuuksittain!$A$1:$T$999,,suodatus!$A775:$T776)</f>
        <v>0</v>
      </c>
      <c r="I64">
        <f>DCOUNT(jukola_osuuksittain!$A$1:$T$999,,suodatus!$A938:$T939)</f>
        <v>0</v>
      </c>
      <c r="J64">
        <f>DCOUNT(jukola_osuuksittain!$A$1:$T$999,,suodatus!$A1101:$T1102)</f>
        <v>0</v>
      </c>
      <c r="K64">
        <f>DCOUNT(jukola_osuuksittain!$A$1:$T$999,,suodatus!$A1264:$T1265)</f>
        <v>6</v>
      </c>
      <c r="L64">
        <f>DCOUNT(jukola_osuuksittain!$A$1:$T$999,,suodatus!$A1427:$T1428)</f>
        <v>4</v>
      </c>
      <c r="M64">
        <f>DCOUNT(jukola_osuuksittain!$A$1:$T$999,,suodatus!$A1590:$T1591)</f>
        <v>3</v>
      </c>
      <c r="N64">
        <f>DCOUNT(jukola_osuuksittain!$A$1:$T$999,,suodatus!$A1753:$T1754)</f>
        <v>0</v>
      </c>
      <c r="P64" s="1">
        <f>DMIN(jukola_osuuksittain!$A$1:$T$999,"osuusaik.",suodatus!$A123:$T124)</f>
        <v>6.3043981481481479E-2</v>
      </c>
      <c r="Q64" s="1">
        <f>DMAX(jukola_osuuksittain!$A$1:$T$999,"osuusaik.",suodatus!$A123:$T124)</f>
        <v>0.12105324074074075</v>
      </c>
      <c r="R64" s="1">
        <f>DMIN(jukola_osuuksittain!$A$1:$T$999,"min/km",suodatus!$A123:$T124)</f>
        <v>7.8350389863547764E-3</v>
      </c>
      <c r="S64" s="1">
        <f>DMAX(jukola_osuuksittain!$A$1:$T$999,"min/km",suodatus!$A123:$T124)</f>
        <v>1.5805041152263374E-2</v>
      </c>
      <c r="T64">
        <f>DMIN(jukola_osuuksittain!$A$1:$T$999,"os.sija",suodatus!$A123:$T124)</f>
        <v>866</v>
      </c>
      <c r="U64">
        <f>DMIN(jukola_osuuksittain!$A$1:$T$999,"muutos",suodatus!$A123:$T124)</f>
        <v>-59</v>
      </c>
      <c r="V64">
        <f>DMAX(jukola_osuuksittain!$A$1:$T$999,"muutos",suodatus!$A123:$T124)</f>
        <v>55</v>
      </c>
      <c r="W64" s="1">
        <f>DMIN(jukola_osuuksittain!$A$1:$T$999,"ero kärkeen",suodatus!$A123:$T124)</f>
        <v>3.2384259259259252E-2</v>
      </c>
      <c r="X64" s="1">
        <f>DMIN(jukola_osuuksittain!$A$1:$T$999,"ero (min/km)",suodatus!$A123:$T124)</f>
        <v>4.0436159844054577E-3</v>
      </c>
    </row>
    <row r="65" spans="1:24" x14ac:dyDescent="0.35">
      <c r="A65" t="s">
        <v>84</v>
      </c>
      <c r="B65">
        <f>DCOUNT(jukola_osuuksittain!$A$1:$T$999,,suodatus!$A125:$T126)</f>
        <v>2</v>
      </c>
      <c r="C65">
        <f>DSUM(jukola_osuuksittain!$A$1:$T$999,"matka",suodatus!$A125:$T126)</f>
        <v>17</v>
      </c>
      <c r="D65">
        <f>DCOUNT(jukola_osuuksittain!$A$1:$T$999,,suodatus!$A288:$T289)</f>
        <v>2</v>
      </c>
      <c r="E65">
        <f>DCOUNT(jukola_osuuksittain!$A$1:$T$999,,suodatus!$A451:$T452)</f>
        <v>0</v>
      </c>
      <c r="F65">
        <f>DCOUNT(jukola_osuuksittain!$A$1:$T$999,,suodatus!$A614:$T615)</f>
        <v>0</v>
      </c>
      <c r="H65">
        <f>DCOUNT(jukola_osuuksittain!$A$1:$T$999,,suodatus!$A777:$T778)</f>
        <v>0</v>
      </c>
      <c r="I65">
        <f>DCOUNT(jukola_osuuksittain!$A$1:$T$999,,suodatus!$A940:$T941)</f>
        <v>0</v>
      </c>
      <c r="J65">
        <f>DCOUNT(jukola_osuuksittain!$A$1:$T$999,,suodatus!$A1103:$T1104)</f>
        <v>0</v>
      </c>
      <c r="K65">
        <f>DCOUNT(jukola_osuuksittain!$A$1:$T$999,,suodatus!$A1266:$T1267)</f>
        <v>0</v>
      </c>
      <c r="L65">
        <f>DCOUNT(jukola_osuuksittain!$A$1:$T$999,,suodatus!$A1429:$T1430)</f>
        <v>1</v>
      </c>
      <c r="M65">
        <f>DCOUNT(jukola_osuuksittain!$A$1:$T$999,,suodatus!$A1592:$T1593)</f>
        <v>1</v>
      </c>
      <c r="N65">
        <f>DCOUNT(jukola_osuuksittain!$A$1:$T$999,,suodatus!$A1755:$T1756)</f>
        <v>0</v>
      </c>
      <c r="P65" s="1">
        <f>DMIN(jukola_osuuksittain!$A$1:$T$999,"osuusaik.",suodatus!$A125:$T126)</f>
        <v>8.5381944444444455E-2</v>
      </c>
      <c r="Q65" s="1">
        <f>DMAX(jukola_osuuksittain!$A$1:$T$999,"osuusaik.",suodatus!$A125:$T126)</f>
        <v>8.5381944444444455E-2</v>
      </c>
      <c r="R65" s="1">
        <f>DMIN(jukola_osuuksittain!$A$1:$T$999,"min/km",suodatus!$A125:$T126)</f>
        <v>9.1808542413381131E-3</v>
      </c>
      <c r="S65" s="1">
        <f>DMAX(jukola_osuuksittain!$A$1:$T$999,"min/km",suodatus!$A125:$T126)</f>
        <v>9.1808542413381131E-3</v>
      </c>
      <c r="T65">
        <f>DMIN(jukola_osuuksittain!$A$1:$T$999,"os.sija",suodatus!$A125:$T126)</f>
        <v>1094</v>
      </c>
      <c r="U65">
        <f>DMIN(jukola_osuuksittain!$A$1:$T$999,"muutos",suodatus!$A125:$T126)</f>
        <v>90</v>
      </c>
      <c r="V65">
        <f>DMAX(jukola_osuuksittain!$A$1:$T$999,"muutos",suodatus!$A125:$T126)</f>
        <v>90</v>
      </c>
      <c r="W65" s="1">
        <f>DMIN(jukola_osuuksittain!$A$1:$T$999,"ero kärkeen",suodatus!$A125:$T126)</f>
        <v>5.0856481481481489E-2</v>
      </c>
      <c r="X65" s="1">
        <f>DMIN(jukola_osuuksittain!$A$1:$T$999,"ero (min/km)",suodatus!$A125:$T126)</f>
        <v>5.4684388689765035E-3</v>
      </c>
    </row>
    <row r="66" spans="1:24" x14ac:dyDescent="0.35">
      <c r="A66" t="s">
        <v>85</v>
      </c>
      <c r="B66">
        <f>DCOUNT(jukola_osuuksittain!$A$1:$T$999,,suodatus!$A127:$T128)</f>
        <v>1</v>
      </c>
      <c r="C66">
        <f>DSUM(jukola_osuuksittain!$A$1:$T$999,"matka",suodatus!$A127:$T128)</f>
        <v>12.6</v>
      </c>
      <c r="D66">
        <f>DCOUNT(jukola_osuuksittain!$A$1:$T$999,,suodatus!$A290:$T291)</f>
        <v>1</v>
      </c>
      <c r="E66">
        <f>DCOUNT(jukola_osuuksittain!$A$1:$T$999,,suodatus!$A453:$T454)</f>
        <v>0</v>
      </c>
      <c r="F66">
        <f>DCOUNT(jukola_osuuksittain!$A$1:$T$999,,suodatus!$A616:$T617)</f>
        <v>0</v>
      </c>
      <c r="H66">
        <f>DCOUNT(jukola_osuuksittain!$A$1:$T$999,,suodatus!$A779:$T780)</f>
        <v>1</v>
      </c>
      <c r="I66">
        <f>DCOUNT(jukola_osuuksittain!$A$1:$T$999,,suodatus!$A942:$T943)</f>
        <v>0</v>
      </c>
      <c r="J66">
        <f>DCOUNT(jukola_osuuksittain!$A$1:$T$999,,suodatus!$A1105:$T1106)</f>
        <v>0</v>
      </c>
      <c r="K66">
        <f>DCOUNT(jukola_osuuksittain!$A$1:$T$999,,suodatus!$A1268:$T1269)</f>
        <v>0</v>
      </c>
      <c r="L66">
        <f>DCOUNT(jukola_osuuksittain!$A$1:$T$999,,suodatus!$A1431:$T1432)</f>
        <v>0</v>
      </c>
      <c r="M66">
        <f>DCOUNT(jukola_osuuksittain!$A$1:$T$999,,suodatus!$A1594:$T1595)</f>
        <v>0</v>
      </c>
      <c r="N66">
        <f>DCOUNT(jukola_osuuksittain!$A$1:$T$999,,suodatus!$A1757:$T1758)</f>
        <v>0</v>
      </c>
      <c r="P66" s="1">
        <f>DMIN(jukola_osuuksittain!$A$1:$T$999,"osuusaik.",suodatus!$A127:$T128)</f>
        <v>6.7696759259259262E-2</v>
      </c>
      <c r="Q66" s="1">
        <f>DMAX(jukola_osuuksittain!$A$1:$T$999,"osuusaik.",suodatus!$A127:$T128)</f>
        <v>6.7696759259259262E-2</v>
      </c>
      <c r="R66" s="1">
        <f>DMIN(jukola_osuuksittain!$A$1:$T$999,"min/km",suodatus!$A127:$T128)</f>
        <v>5.3727586713697827E-3</v>
      </c>
      <c r="S66" s="1">
        <f>DMAX(jukola_osuuksittain!$A$1:$T$999,"min/km",suodatus!$A127:$T128)</f>
        <v>5.3727586713697827E-3</v>
      </c>
      <c r="T66">
        <f>DMIN(jukola_osuuksittain!$A$1:$T$999,"os.sija",suodatus!$A127:$T128)</f>
        <v>207</v>
      </c>
      <c r="U66">
        <f>DMIN(jukola_osuuksittain!$A$1:$T$999,"muutos",suodatus!$A127:$T128)</f>
        <v>0</v>
      </c>
      <c r="V66">
        <f>DMAX(jukola_osuuksittain!$A$1:$T$999,"muutos",suodatus!$A127:$T128)</f>
        <v>0</v>
      </c>
      <c r="W66" s="1">
        <f>DMIN(jukola_osuuksittain!$A$1:$T$999,"ero kärkeen",suodatus!$A127:$T128)</f>
        <v>1.2534722222222225E-2</v>
      </c>
      <c r="X66" s="1">
        <f>DMIN(jukola_osuuksittain!$A$1:$T$999,"ero (min/km)",suodatus!$A127:$T128)</f>
        <v>9.948192239858909E-4</v>
      </c>
    </row>
    <row r="67" spans="1:24" x14ac:dyDescent="0.35">
      <c r="A67" t="s">
        <v>86</v>
      </c>
      <c r="B67">
        <f>DCOUNT(jukola_osuuksittain!$A$1:$T$999,,suodatus!$A129:$T130)</f>
        <v>3</v>
      </c>
      <c r="C67">
        <f>DSUM(jukola_osuuksittain!$A$1:$T$999,"matka",suodatus!$A129:$T130)</f>
        <v>35.200000000000003</v>
      </c>
      <c r="D67">
        <f>DCOUNT(jukola_osuuksittain!$A$1:$T$999,,suodatus!$A292:$T293)</f>
        <v>0</v>
      </c>
      <c r="E67">
        <f>DCOUNT(jukola_osuuksittain!$A$1:$T$999,,suodatus!$A455:$T456)</f>
        <v>3</v>
      </c>
      <c r="F67">
        <f>DCOUNT(jukola_osuuksittain!$A$1:$T$999,,suodatus!$A618:$T619)</f>
        <v>0</v>
      </c>
      <c r="H67">
        <f>DCOUNT(jukola_osuuksittain!$A$1:$T$999,,suodatus!$A781:$T782)</f>
        <v>3</v>
      </c>
      <c r="I67">
        <f>DCOUNT(jukola_osuuksittain!$A$1:$T$999,,suodatus!$A944:$T945)</f>
        <v>0</v>
      </c>
      <c r="J67">
        <f>DCOUNT(jukola_osuuksittain!$A$1:$T$999,,suodatus!$A1107:$T1108)</f>
        <v>0</v>
      </c>
      <c r="K67">
        <f>DCOUNT(jukola_osuuksittain!$A$1:$T$999,,suodatus!$A1270:$T1271)</f>
        <v>0</v>
      </c>
      <c r="L67">
        <f>DCOUNT(jukola_osuuksittain!$A$1:$T$999,,suodatus!$A1433:$T1434)</f>
        <v>0</v>
      </c>
      <c r="M67">
        <f>DCOUNT(jukola_osuuksittain!$A$1:$T$999,,suodatus!$A1596:$T1597)</f>
        <v>0</v>
      </c>
      <c r="N67">
        <f>DCOUNT(jukola_osuuksittain!$A$1:$T$999,,suodatus!$A1759:$T1760)</f>
        <v>0</v>
      </c>
      <c r="P67" s="1">
        <f>DMIN(jukola_osuuksittain!$A$1:$T$999,"osuusaik.",suodatus!$A129:$T130)</f>
        <v>8.4293981481481484E-2</v>
      </c>
      <c r="Q67" s="1">
        <f>DMAX(jukola_osuuksittain!$A$1:$T$999,"osuusaik.",suodatus!$A129:$T130)</f>
        <v>0.10885416666666665</v>
      </c>
      <c r="R67" s="1">
        <f>DMIN(jukola_osuuksittain!$A$1:$T$999,"min/km",suodatus!$A129:$T130)</f>
        <v>6.4346550749222508E-3</v>
      </c>
      <c r="S67" s="1">
        <f>DMAX(jukola_osuuksittain!$A$1:$T$999,"min/km",suodatus!$A129:$T130)</f>
        <v>8.9962121212121202E-3</v>
      </c>
      <c r="T67">
        <f>DMIN(jukola_osuuksittain!$A$1:$T$999,"os.sija",suodatus!$A129:$T130)</f>
        <v>969</v>
      </c>
      <c r="U67">
        <f>DMIN(jukola_osuuksittain!$A$1:$T$999,"muutos",suodatus!$A129:$T130)</f>
        <v>0</v>
      </c>
      <c r="V67">
        <f>DMAX(jukola_osuuksittain!$A$1:$T$999,"muutos",suodatus!$A129:$T130)</f>
        <v>0</v>
      </c>
      <c r="W67" s="1">
        <f>DMIN(jukola_osuuksittain!$A$1:$T$999,"ero kärkeen",suodatus!$A129:$T130)</f>
        <v>3.349537037037037E-2</v>
      </c>
      <c r="X67" s="1">
        <f>DMIN(jukola_osuuksittain!$A$1:$T$999,"ero (min/km)",suodatus!$A129:$T130)</f>
        <v>2.55689850155499E-3</v>
      </c>
    </row>
    <row r="68" spans="1:24" x14ac:dyDescent="0.35">
      <c r="A68" t="s">
        <v>87</v>
      </c>
      <c r="B68">
        <f>DCOUNT(jukola_osuuksittain!$A$1:$T$999,,suodatus!$A131:$T132)</f>
        <v>3</v>
      </c>
      <c r="C68">
        <f>DSUM(jukola_osuuksittain!$A$1:$T$999,"matka",suodatus!$A131:$T132)</f>
        <v>35.200000000000003</v>
      </c>
      <c r="D68">
        <f>DCOUNT(jukola_osuuksittain!$A$1:$T$999,,suodatus!$A294:$T295)</f>
        <v>1</v>
      </c>
      <c r="E68">
        <f>DCOUNT(jukola_osuuksittain!$A$1:$T$999,,suodatus!$A457:$T458)</f>
        <v>2</v>
      </c>
      <c r="F68">
        <f>DCOUNT(jukola_osuuksittain!$A$1:$T$999,,suodatus!$A620:$T621)</f>
        <v>0</v>
      </c>
      <c r="H68">
        <f>DCOUNT(jukola_osuuksittain!$A$1:$T$999,,suodatus!$A783:$T784)</f>
        <v>1</v>
      </c>
      <c r="I68">
        <f>DCOUNT(jukola_osuuksittain!$A$1:$T$999,,suodatus!$A946:$T947)</f>
        <v>0</v>
      </c>
      <c r="J68">
        <f>DCOUNT(jukola_osuuksittain!$A$1:$T$999,,suodatus!$A1109:$T1110)</f>
        <v>1</v>
      </c>
      <c r="K68">
        <f>DCOUNT(jukola_osuuksittain!$A$1:$T$999,,suodatus!$A1272:$T1273)</f>
        <v>0</v>
      </c>
      <c r="L68">
        <f>DCOUNT(jukola_osuuksittain!$A$1:$T$999,,suodatus!$A1435:$T1436)</f>
        <v>1</v>
      </c>
      <c r="M68">
        <f>DCOUNT(jukola_osuuksittain!$A$1:$T$999,,suodatus!$A1598:$T1599)</f>
        <v>0</v>
      </c>
      <c r="N68">
        <f>DCOUNT(jukola_osuuksittain!$A$1:$T$999,,suodatus!$A1761:$T1762)</f>
        <v>0</v>
      </c>
      <c r="P68" s="1">
        <f>DMIN(jukola_osuuksittain!$A$1:$T$999,"osuusaik.",suodatus!$A131:$T132)</f>
        <v>7.0509259259259258E-2</v>
      </c>
      <c r="Q68" s="1">
        <f>DMAX(jukola_osuuksittain!$A$1:$T$999,"osuusaik.",suodatus!$A131:$T132)</f>
        <v>0.1141550925925926</v>
      </c>
      <c r="R68" s="1">
        <f>DMIN(jukola_osuuksittain!$A$1:$T$999,"min/km",suodatus!$A131:$T132)</f>
        <v>7.3588984204793024E-3</v>
      </c>
      <c r="S68" s="1">
        <f>DMAX(jukola_osuuksittain!$A$1:$T$999,"min/km",suodatus!$A131:$T132)</f>
        <v>9.5282782782782783E-3</v>
      </c>
      <c r="T68">
        <f>DMIN(jukola_osuuksittain!$A$1:$T$999,"os.sija",suodatus!$A131:$T132)</f>
        <v>1046</v>
      </c>
      <c r="U68">
        <f>DMIN(jukola_osuuksittain!$A$1:$T$999,"muutos",suodatus!$A131:$T132)</f>
        <v>16</v>
      </c>
      <c r="V68">
        <f>DMAX(jukola_osuuksittain!$A$1:$T$999,"muutos",suodatus!$A131:$T132)</f>
        <v>60</v>
      </c>
      <c r="W68" s="1">
        <f>DMIN(jukola_osuuksittain!$A$1:$T$999,"ero kärkeen",suodatus!$A131:$T132)</f>
        <v>4.3692129629629622E-2</v>
      </c>
      <c r="X68" s="1">
        <f>DMIN(jukola_osuuksittain!$A$1:$T$999,"ero (min/km)",suodatus!$A131:$T132)</f>
        <v>3.484987745098039E-3</v>
      </c>
    </row>
    <row r="69" spans="1:24" x14ac:dyDescent="0.35">
      <c r="A69" t="s">
        <v>88</v>
      </c>
      <c r="B69">
        <f>DCOUNT(jukola_osuuksittain!$A$1:$T$999,,suodatus!$A133:$T134)</f>
        <v>18</v>
      </c>
      <c r="C69">
        <f>DSUM(jukola_osuuksittain!$A$1:$T$999,"matka",suodatus!$A133:$T134)</f>
        <v>180.29999999999995</v>
      </c>
      <c r="D69">
        <f>DCOUNT(jukola_osuuksittain!$A$1:$T$999,,suodatus!$A296:$T297)</f>
        <v>10</v>
      </c>
      <c r="E69">
        <f>DCOUNT(jukola_osuuksittain!$A$1:$T$999,,suodatus!$A459:$T460)</f>
        <v>5</v>
      </c>
      <c r="F69">
        <f>DCOUNT(jukola_osuuksittain!$A$1:$T$999,,suodatus!$A622:$T623)</f>
        <v>3</v>
      </c>
      <c r="H69">
        <f>DCOUNT(jukola_osuuksittain!$A$1:$T$999,,suodatus!$A785:$T786)</f>
        <v>1</v>
      </c>
      <c r="I69">
        <f>DCOUNT(jukola_osuuksittain!$A$1:$T$999,,suodatus!$A948:$T949)</f>
        <v>0</v>
      </c>
      <c r="J69">
        <f>DCOUNT(jukola_osuuksittain!$A$1:$T$999,,suodatus!$A1111:$T1112)</f>
        <v>2</v>
      </c>
      <c r="K69">
        <f>DCOUNT(jukola_osuuksittain!$A$1:$T$999,,suodatus!$A1274:$T1275)</f>
        <v>2</v>
      </c>
      <c r="L69">
        <f>DCOUNT(jukola_osuuksittain!$A$1:$T$999,,suodatus!$A1437:$T1438)</f>
        <v>7</v>
      </c>
      <c r="M69">
        <f>DCOUNT(jukola_osuuksittain!$A$1:$T$999,,suodatus!$A1600:$T1601)</f>
        <v>4</v>
      </c>
      <c r="N69">
        <f>DCOUNT(jukola_osuuksittain!$A$1:$T$999,,suodatus!$A1763:$T1764)</f>
        <v>2</v>
      </c>
      <c r="P69" s="1">
        <f>DMIN(jukola_osuuksittain!$A$1:$T$999,"osuusaik.",suodatus!$A133:$T134)</f>
        <v>3.6886574074074079E-2</v>
      </c>
      <c r="Q69" s="1">
        <f>DMAX(jukola_osuuksittain!$A$1:$T$999,"osuusaik.",suodatus!$A133:$T134)</f>
        <v>0.12193287037037037</v>
      </c>
      <c r="R69" s="1">
        <f>DMIN(jukola_osuuksittain!$A$1:$T$999,"min/km",suodatus!$A133:$T134)</f>
        <v>4.339596949891068E-3</v>
      </c>
      <c r="S69" s="1">
        <f>DMAX(jukola_osuuksittain!$A$1:$T$999,"min/km",suodatus!$A133:$T134)</f>
        <v>1.2442129629629629E-2</v>
      </c>
      <c r="T69">
        <f>DMIN(jukola_osuuksittain!$A$1:$T$999,"os.sija",suodatus!$A133:$T134)</f>
        <v>330</v>
      </c>
      <c r="U69">
        <f>DMIN(jukola_osuuksittain!$A$1:$T$999,"muutos",suodatus!$A133:$T134)</f>
        <v>-141</v>
      </c>
      <c r="V69">
        <f>DMAX(jukola_osuuksittain!$A$1:$T$999,"muutos",suodatus!$A133:$T134)</f>
        <v>65</v>
      </c>
      <c r="W69" s="1">
        <f>DMIN(jukola_osuuksittain!$A$1:$T$999,"ero kärkeen",suodatus!$A133:$T134)</f>
        <v>1.4930555555555561E-2</v>
      </c>
      <c r="X69" s="1">
        <f>DMIN(jukola_osuuksittain!$A$1:$T$999,"ero (min/km)",suodatus!$A133:$T134)</f>
        <v>1.756535947712419E-3</v>
      </c>
    </row>
    <row r="70" spans="1:24" x14ac:dyDescent="0.35">
      <c r="A70" t="s">
        <v>89</v>
      </c>
      <c r="B70">
        <f>DCOUNT(jukola_osuuksittain!$A$1:$T$999,,suodatus!$A135:$T136)</f>
        <v>2</v>
      </c>
      <c r="C70">
        <f>DSUM(jukola_osuuksittain!$A$1:$T$999,"matka",suodatus!$A135:$T136)</f>
        <v>28.200000000000003</v>
      </c>
      <c r="D70">
        <f>DCOUNT(jukola_osuuksittain!$A$1:$T$999,,suodatus!$A298:$T299)</f>
        <v>0</v>
      </c>
      <c r="E70">
        <f>DCOUNT(jukola_osuuksittain!$A$1:$T$999,,suodatus!$A461:$T462)</f>
        <v>2</v>
      </c>
      <c r="F70">
        <f>DCOUNT(jukola_osuuksittain!$A$1:$T$999,,suodatus!$A624:$T625)</f>
        <v>0</v>
      </c>
      <c r="H70">
        <f>DCOUNT(jukola_osuuksittain!$A$1:$T$999,,suodatus!$A787:$T788)</f>
        <v>0</v>
      </c>
      <c r="I70">
        <f>DCOUNT(jukola_osuuksittain!$A$1:$T$999,,suodatus!$A950:$T951)</f>
        <v>0</v>
      </c>
      <c r="J70">
        <f>DCOUNT(jukola_osuuksittain!$A$1:$T$999,,suodatus!$A1113:$T1114)</f>
        <v>2</v>
      </c>
      <c r="K70">
        <f>DCOUNT(jukola_osuuksittain!$A$1:$T$999,,suodatus!$A1276:$T1277)</f>
        <v>0</v>
      </c>
      <c r="L70">
        <f>DCOUNT(jukola_osuuksittain!$A$1:$T$999,,suodatus!$A1439:$T1440)</f>
        <v>0</v>
      </c>
      <c r="M70">
        <f>DCOUNT(jukola_osuuksittain!$A$1:$T$999,,suodatus!$A1602:$T1603)</f>
        <v>0</v>
      </c>
      <c r="N70">
        <f>DCOUNT(jukola_osuuksittain!$A$1:$T$999,,suodatus!$A1765:$T1766)</f>
        <v>0</v>
      </c>
      <c r="P70" s="1">
        <f>DMIN(jukola_osuuksittain!$A$1:$T$999,"osuusaik.",suodatus!$A135:$T136)</f>
        <v>0.11002314814814813</v>
      </c>
      <c r="Q70" s="1">
        <f>DMAX(jukola_osuuksittain!$A$1:$T$999,"osuusaik.",suodatus!$A135:$T136)</f>
        <v>0.14004629629629631</v>
      </c>
      <c r="R70" s="1">
        <f>DMIN(jukola_osuuksittain!$A$1:$T$999,"min/km",suodatus!$A135:$T136)</f>
        <v>7.1443602693602682E-3</v>
      </c>
      <c r="S70" s="1">
        <f>DMAX(jukola_osuuksittain!$A$1:$T$999,"min/km",suodatus!$A135:$T136)</f>
        <v>1.0941116898148149E-2</v>
      </c>
      <c r="T70">
        <f>DMIN(jukola_osuuksittain!$A$1:$T$999,"os.sija",suodatus!$A135:$T136)</f>
        <v>1096</v>
      </c>
      <c r="U70">
        <f>DMIN(jukola_osuuksittain!$A$1:$T$999,"muutos",suodatus!$A135:$T136)</f>
        <v>-17</v>
      </c>
      <c r="V70">
        <f>DMAX(jukola_osuuksittain!$A$1:$T$999,"muutos",suodatus!$A135:$T136)</f>
        <v>130</v>
      </c>
      <c r="W70" s="1">
        <f>DMIN(jukola_osuuksittain!$A$1:$T$999,"ero kärkeen",suodatus!$A135:$T136)</f>
        <v>5.2569444444444433E-2</v>
      </c>
      <c r="X70" s="1">
        <f>DMIN(jukola_osuuksittain!$A$1:$T$999,"ero (min/km)",suodatus!$A135:$T136)</f>
        <v>3.4136002886002879E-3</v>
      </c>
    </row>
    <row r="71" spans="1:24" x14ac:dyDescent="0.35">
      <c r="A71" t="s">
        <v>90</v>
      </c>
      <c r="B71">
        <f>DCOUNT(jukola_osuuksittain!$A$1:$T$999,,suodatus!$A137:$T138)</f>
        <v>5</v>
      </c>
      <c r="C71">
        <f>DSUM(jukola_osuuksittain!$A$1:$T$999,"matka",suodatus!$A137:$T138)</f>
        <v>55.400000000000006</v>
      </c>
      <c r="D71">
        <f>DCOUNT(jukola_osuuksittain!$A$1:$T$999,,suodatus!$A300:$T301)</f>
        <v>3</v>
      </c>
      <c r="E71">
        <f>DCOUNT(jukola_osuuksittain!$A$1:$T$999,,suodatus!$A463:$T464)</f>
        <v>2</v>
      </c>
      <c r="F71">
        <f>DCOUNT(jukola_osuuksittain!$A$1:$T$999,,suodatus!$A626:$T627)</f>
        <v>0</v>
      </c>
      <c r="H71">
        <f>DCOUNT(jukola_osuuksittain!$A$1:$T$999,,suodatus!$A789:$T790)</f>
        <v>1</v>
      </c>
      <c r="I71">
        <f>DCOUNT(jukola_osuuksittain!$A$1:$T$999,,suodatus!$A952:$T953)</f>
        <v>3</v>
      </c>
      <c r="J71">
        <f>DCOUNT(jukola_osuuksittain!$A$1:$T$999,,suodatus!$A1115:$T1116)</f>
        <v>1</v>
      </c>
      <c r="K71">
        <f>DCOUNT(jukola_osuuksittain!$A$1:$T$999,,suodatus!$A1278:$T1279)</f>
        <v>0</v>
      </c>
      <c r="L71">
        <f>DCOUNT(jukola_osuuksittain!$A$1:$T$999,,suodatus!$A1441:$T1442)</f>
        <v>0</v>
      </c>
      <c r="M71">
        <f>DCOUNT(jukola_osuuksittain!$A$1:$T$999,,suodatus!$A1604:$T1605)</f>
        <v>0</v>
      </c>
      <c r="N71">
        <f>DCOUNT(jukola_osuuksittain!$A$1:$T$999,,suodatus!$A1767:$T1768)</f>
        <v>0</v>
      </c>
      <c r="P71" s="1">
        <f>DMIN(jukola_osuuksittain!$A$1:$T$999,"osuusaik.",suodatus!$A137:$T138)</f>
        <v>7.3518518518518525E-2</v>
      </c>
      <c r="Q71" s="1">
        <f>DMAX(jukola_osuuksittain!$A$1:$T$999,"osuusaik.",suodatus!$A137:$T138)</f>
        <v>0.10608796296296297</v>
      </c>
      <c r="R71" s="1">
        <f>DMIN(jukola_osuuksittain!$A$1:$T$999,"min/km",suodatus!$A137:$T138)</f>
        <v>6.8708895811699557E-3</v>
      </c>
      <c r="S71" s="1">
        <f>DMAX(jukola_osuuksittain!$A$1:$T$999,"min/km",suodatus!$A137:$T138)</f>
        <v>9.5734126984126974E-3</v>
      </c>
      <c r="T71">
        <f>DMIN(jukola_osuuksittain!$A$1:$T$999,"os.sija",suodatus!$A137:$T138)</f>
        <v>532</v>
      </c>
      <c r="U71">
        <f>DMIN(jukola_osuuksittain!$A$1:$T$999,"muutos",suodatus!$A137:$T138)</f>
        <v>-151</v>
      </c>
      <c r="V71">
        <f>DMAX(jukola_osuuksittain!$A$1:$T$999,"muutos",suodatus!$A137:$T138)</f>
        <v>95</v>
      </c>
      <c r="W71" s="1">
        <f>DMIN(jukola_osuuksittain!$A$1:$T$999,"ero kärkeen",suodatus!$A137:$T138)</f>
        <v>2.2939814814814816E-2</v>
      </c>
      <c r="X71" s="1">
        <f>DMIN(jukola_osuuksittain!$A$1:$T$999,"ero (min/km)",suodatus!$A137:$T138)</f>
        <v>2.1439079266182071E-3</v>
      </c>
    </row>
    <row r="72" spans="1:24" x14ac:dyDescent="0.35">
      <c r="A72" t="s">
        <v>91</v>
      </c>
      <c r="B72">
        <f>DCOUNT(jukola_osuuksittain!$A$1:$T$999,,suodatus!$A139:$T140)</f>
        <v>1</v>
      </c>
      <c r="C72">
        <f>DSUM(jukola_osuuksittain!$A$1:$T$999,"matka",suodatus!$A139:$T140)</f>
        <v>8.9</v>
      </c>
      <c r="D72">
        <f>DCOUNT(jukola_osuuksittain!$A$1:$T$999,,suodatus!$A302:$T303)</f>
        <v>0</v>
      </c>
      <c r="E72">
        <f>DCOUNT(jukola_osuuksittain!$A$1:$T$999,,suodatus!$A465:$T466)</f>
        <v>1</v>
      </c>
      <c r="F72">
        <f>DCOUNT(jukola_osuuksittain!$A$1:$T$999,,suodatus!$A628:$T629)</f>
        <v>0</v>
      </c>
      <c r="H72">
        <f>DCOUNT(jukola_osuuksittain!$A$1:$T$999,,suodatus!$A791:$T792)</f>
        <v>0</v>
      </c>
      <c r="I72">
        <f>DCOUNT(jukola_osuuksittain!$A$1:$T$999,,suodatus!$A954:$T955)</f>
        <v>0</v>
      </c>
      <c r="J72">
        <f>DCOUNT(jukola_osuuksittain!$A$1:$T$999,,suodatus!$A1117:$T1118)</f>
        <v>0</v>
      </c>
      <c r="K72">
        <f>DCOUNT(jukola_osuuksittain!$A$1:$T$999,,suodatus!$A1280:$T1281)</f>
        <v>0</v>
      </c>
      <c r="L72">
        <f>DCOUNT(jukola_osuuksittain!$A$1:$T$999,,suodatus!$A1443:$T1444)</f>
        <v>1</v>
      </c>
      <c r="M72">
        <f>DCOUNT(jukola_osuuksittain!$A$1:$T$999,,suodatus!$A1606:$T1607)</f>
        <v>0</v>
      </c>
      <c r="N72">
        <f>DCOUNT(jukola_osuuksittain!$A$1:$T$999,,suodatus!$A1769:$T1770)</f>
        <v>0</v>
      </c>
      <c r="P72" s="1">
        <f>DMIN(jukola_osuuksittain!$A$1:$T$999,"osuusaik.",suodatus!$A139:$T140)</f>
        <v>7.5219907407407416E-2</v>
      </c>
      <c r="Q72" s="1">
        <f>DMAX(jukola_osuuksittain!$A$1:$T$999,"osuusaik.",suodatus!$A139:$T140)</f>
        <v>7.5219907407407416E-2</v>
      </c>
      <c r="R72" s="1">
        <f>DMIN(jukola_osuuksittain!$A$1:$T$999,"min/km",suodatus!$A139:$T140)</f>
        <v>8.4516749895963382E-3</v>
      </c>
      <c r="S72" s="1">
        <f>DMAX(jukola_osuuksittain!$A$1:$T$999,"min/km",suodatus!$A139:$T140)</f>
        <v>8.4516749895963382E-3</v>
      </c>
      <c r="T72">
        <f>DMIN(jukola_osuuksittain!$A$1:$T$999,"os.sija",suodatus!$A139:$T140)</f>
        <v>983</v>
      </c>
      <c r="U72">
        <f>DMIN(jukola_osuuksittain!$A$1:$T$999,"muutos",suodatus!$A139:$T140)</f>
        <v>-10</v>
      </c>
      <c r="V72">
        <f>DMAX(jukola_osuuksittain!$A$1:$T$999,"muutos",suodatus!$A139:$T140)</f>
        <v>-10</v>
      </c>
      <c r="W72" s="1">
        <f>DMIN(jukola_osuuksittain!$A$1:$T$999,"ero kärkeen",suodatus!$A139:$T140)</f>
        <v>4.6643518518518529E-2</v>
      </c>
      <c r="X72" s="1">
        <f>DMIN(jukola_osuuksittain!$A$1:$T$999,"ero (min/km)",suodatus!$A139:$T140)</f>
        <v>5.2408447773616322E-3</v>
      </c>
    </row>
    <row r="73" spans="1:24" x14ac:dyDescent="0.35">
      <c r="A73" t="s">
        <v>92</v>
      </c>
      <c r="B73">
        <f>DCOUNT(jukola_osuuksittain!$A$1:$T$999,,suodatus!$A141:$T142)</f>
        <v>4</v>
      </c>
      <c r="C73">
        <f>DSUM(jukola_osuuksittain!$A$1:$T$999,"matka",suodatus!$A141:$T142)</f>
        <v>40.5</v>
      </c>
      <c r="D73">
        <f>DCOUNT(jukola_osuuksittain!$A$1:$T$999,,suodatus!$A304:$T305)</f>
        <v>0</v>
      </c>
      <c r="E73">
        <f>DCOUNT(jukola_osuuksittain!$A$1:$T$999,,suodatus!$A467:$T468)</f>
        <v>3</v>
      </c>
      <c r="F73">
        <f>DCOUNT(jukola_osuuksittain!$A$1:$T$999,,suodatus!$A630:$T631)</f>
        <v>1</v>
      </c>
      <c r="H73">
        <f>DCOUNT(jukola_osuuksittain!$A$1:$T$999,,suodatus!$A793:$T794)</f>
        <v>1</v>
      </c>
      <c r="I73">
        <f>DCOUNT(jukola_osuuksittain!$A$1:$T$999,,suodatus!$A956:$T957)</f>
        <v>1</v>
      </c>
      <c r="J73">
        <f>DCOUNT(jukola_osuuksittain!$A$1:$T$999,,suodatus!$A1119:$T1120)</f>
        <v>1</v>
      </c>
      <c r="K73">
        <f>DCOUNT(jukola_osuuksittain!$A$1:$T$999,,suodatus!$A1282:$T1283)</f>
        <v>1</v>
      </c>
      <c r="L73">
        <f>DCOUNT(jukola_osuuksittain!$A$1:$T$999,,suodatus!$A1445:$T1446)</f>
        <v>0</v>
      </c>
      <c r="M73">
        <f>DCOUNT(jukola_osuuksittain!$A$1:$T$999,,suodatus!$A1608:$T1609)</f>
        <v>0</v>
      </c>
      <c r="N73">
        <f>DCOUNT(jukola_osuuksittain!$A$1:$T$999,,suodatus!$A1771:$T1772)</f>
        <v>0</v>
      </c>
      <c r="P73" s="1">
        <f>DMIN(jukola_osuuksittain!$A$1:$T$999,"osuusaik.",suodatus!$A141:$T142)</f>
        <v>6.6180555555555562E-2</v>
      </c>
      <c r="Q73" s="1">
        <f>DMAX(jukola_osuuksittain!$A$1:$T$999,"osuusaik.",suodatus!$A141:$T142)</f>
        <v>0.10886574074074074</v>
      </c>
      <c r="R73" s="1">
        <f>DMIN(jukola_osuuksittain!$A$1:$T$999,"min/km",suodatus!$A141:$T142)</f>
        <v>7.2613793700242301E-3</v>
      </c>
      <c r="S73" s="1">
        <f>DMAX(jukola_osuuksittain!$A$1:$T$999,"min/km",suodatus!$A141:$T142)</f>
        <v>1.0886574074074073E-2</v>
      </c>
      <c r="T73">
        <f>DMIN(jukola_osuuksittain!$A$1:$T$999,"os.sija",suodatus!$A141:$T142)</f>
        <v>960</v>
      </c>
      <c r="U73">
        <f>DMIN(jukola_osuuksittain!$A$1:$T$999,"muutos",suodatus!$A141:$T142)</f>
        <v>-10</v>
      </c>
      <c r="V73">
        <f>DMAX(jukola_osuuksittain!$A$1:$T$999,"muutos",suodatus!$A141:$T142)</f>
        <v>-2</v>
      </c>
      <c r="W73" s="1">
        <f>DMIN(jukola_osuuksittain!$A$1:$T$999,"ero kärkeen",suodatus!$A141:$T142)</f>
        <v>3.1990740740740743E-2</v>
      </c>
      <c r="X73" s="1">
        <f>DMIN(jukola_osuuksittain!$A$1:$T$999,"ero (min/km)",suodatus!$A141:$T142)</f>
        <v>3.4040758047767395E-3</v>
      </c>
    </row>
    <row r="74" spans="1:24" x14ac:dyDescent="0.35">
      <c r="A74" t="s">
        <v>93</v>
      </c>
      <c r="B74">
        <f>DCOUNT(jukola_osuuksittain!$A$1:$T$999,,suodatus!$A143:$T144)</f>
        <v>1</v>
      </c>
      <c r="C74">
        <f>DSUM(jukola_osuuksittain!$A$1:$T$999,"matka",suodatus!$A143:$T144)</f>
        <v>6.42</v>
      </c>
      <c r="D74">
        <f>DCOUNT(jukola_osuuksittain!$A$1:$T$999,,suodatus!$A306:$T307)</f>
        <v>0</v>
      </c>
      <c r="E74">
        <f>DCOUNT(jukola_osuuksittain!$A$1:$T$999,,suodatus!$A469:$T470)</f>
        <v>1</v>
      </c>
      <c r="F74">
        <f>DCOUNT(jukola_osuuksittain!$A$1:$T$999,,suodatus!$A632:$T633)</f>
        <v>0</v>
      </c>
      <c r="H74">
        <f>DCOUNT(jukola_osuuksittain!$A$1:$T$999,,suodatus!$A795:$T796)</f>
        <v>0</v>
      </c>
      <c r="I74">
        <f>DCOUNT(jukola_osuuksittain!$A$1:$T$999,,suodatus!$A958:$T959)</f>
        <v>0</v>
      </c>
      <c r="J74">
        <f>DCOUNT(jukola_osuuksittain!$A$1:$T$999,,suodatus!$A1121:$T1122)</f>
        <v>0</v>
      </c>
      <c r="K74">
        <f>DCOUNT(jukola_osuuksittain!$A$1:$T$999,,suodatus!$A1284:$T1285)</f>
        <v>0</v>
      </c>
      <c r="L74">
        <f>DCOUNT(jukola_osuuksittain!$A$1:$T$999,,suodatus!$A1447:$T1448)</f>
        <v>0</v>
      </c>
      <c r="M74">
        <f>DCOUNT(jukola_osuuksittain!$A$1:$T$999,,suodatus!$A1610:$T1611)</f>
        <v>1</v>
      </c>
      <c r="N74">
        <f>DCOUNT(jukola_osuuksittain!$A$1:$T$999,,suodatus!$A1773:$T1774)</f>
        <v>0</v>
      </c>
      <c r="P74" s="1">
        <f>DMIN(jukola_osuuksittain!$A$1:$T$999,"osuusaik.",suodatus!$A143:$T144)</f>
        <v>5.5543981481481486E-2</v>
      </c>
      <c r="Q74" s="1">
        <f>DMAX(jukola_osuuksittain!$A$1:$T$999,"osuusaik.",suodatus!$A143:$T144)</f>
        <v>5.5543981481481486E-2</v>
      </c>
      <c r="R74" s="1">
        <f>DMIN(jukola_osuuksittain!$A$1:$T$999,"min/km",suodatus!$A143:$T144)</f>
        <v>8.6517105111341887E-3</v>
      </c>
      <c r="S74" s="1">
        <f>DMAX(jukola_osuuksittain!$A$1:$T$999,"min/km",suodatus!$A143:$T144)</f>
        <v>8.6517105111341887E-3</v>
      </c>
      <c r="T74">
        <f>DMIN(jukola_osuuksittain!$A$1:$T$999,"os.sija",suodatus!$A143:$T144)</f>
        <v>840</v>
      </c>
      <c r="U74">
        <f>DMIN(jukola_osuuksittain!$A$1:$T$999,"muutos",suodatus!$A143:$T144)</f>
        <v>-29</v>
      </c>
      <c r="V74">
        <f>DMAX(jukola_osuuksittain!$A$1:$T$999,"muutos",suodatus!$A143:$T144)</f>
        <v>-29</v>
      </c>
      <c r="W74" s="1">
        <f>DMIN(jukola_osuuksittain!$A$1:$T$999,"ero kärkeen",suodatus!$A143:$T144)</f>
        <v>3.0370370370370377E-2</v>
      </c>
      <c r="X74" s="1">
        <f>DMIN(jukola_osuuksittain!$A$1:$T$999,"ero (min/km)",suodatus!$A143:$T144)</f>
        <v>4.7305872851044206E-3</v>
      </c>
    </row>
    <row r="75" spans="1:24" x14ac:dyDescent="0.35">
      <c r="A75" t="s">
        <v>94</v>
      </c>
      <c r="B75">
        <f>DCOUNT(jukola_osuuksittain!$A$1:$T$999,,suodatus!$A145:$T146)</f>
        <v>1</v>
      </c>
      <c r="C75">
        <f>DSUM(jukola_osuuksittain!$A$1:$T$999,"matka",suodatus!$A145:$T146)</f>
        <v>11</v>
      </c>
      <c r="D75">
        <f>DCOUNT(jukola_osuuksittain!$A$1:$T$999,,suodatus!$A308:$T309)</f>
        <v>1</v>
      </c>
      <c r="E75">
        <f>DCOUNT(jukola_osuuksittain!$A$1:$T$999,,suodatus!$A471:$T472)</f>
        <v>0</v>
      </c>
      <c r="F75">
        <f>DCOUNT(jukola_osuuksittain!$A$1:$T$999,,suodatus!$A634:$T635)</f>
        <v>0</v>
      </c>
      <c r="H75">
        <f>DCOUNT(jukola_osuuksittain!$A$1:$T$999,,suodatus!$A797:$T798)</f>
        <v>0</v>
      </c>
      <c r="I75">
        <f>DCOUNT(jukola_osuuksittain!$A$1:$T$999,,suodatus!$A960:$T961)</f>
        <v>0</v>
      </c>
      <c r="J75">
        <f>DCOUNT(jukola_osuuksittain!$A$1:$T$999,,suodatus!$A1123:$T1124)</f>
        <v>0</v>
      </c>
      <c r="K75">
        <f>DCOUNT(jukola_osuuksittain!$A$1:$T$999,,suodatus!$A1286:$T1287)</f>
        <v>0</v>
      </c>
      <c r="L75">
        <f>DCOUNT(jukola_osuuksittain!$A$1:$T$999,,suodatus!$A1449:$T1450)</f>
        <v>0</v>
      </c>
      <c r="M75">
        <f>DCOUNT(jukola_osuuksittain!$A$1:$T$999,,suodatus!$A1612:$T1613)</f>
        <v>1</v>
      </c>
      <c r="N75">
        <f>DCOUNT(jukola_osuuksittain!$A$1:$T$999,,suodatus!$A1775:$T1776)</f>
        <v>0</v>
      </c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35">
      <c r="A76" t="s">
        <v>95</v>
      </c>
      <c r="B76">
        <f>DCOUNT(jukola_osuuksittain!$A$1:$T$999,,suodatus!$A147:$T148)</f>
        <v>3</v>
      </c>
      <c r="C76">
        <f>DSUM(jukola_osuuksittain!$A$1:$T$999,"matka",suodatus!$A147:$T148)</f>
        <v>35.099999999999994</v>
      </c>
      <c r="D76">
        <f>DCOUNT(jukola_osuuksittain!$A$1:$T$999,,suodatus!$A310:$T311)</f>
        <v>2</v>
      </c>
      <c r="E76">
        <f>DCOUNT(jukola_osuuksittain!$A$1:$T$999,,suodatus!$A473:$T474)</f>
        <v>1</v>
      </c>
      <c r="F76">
        <f>DCOUNT(jukola_osuuksittain!$A$1:$T$999,,suodatus!$A636:$T637)</f>
        <v>0</v>
      </c>
      <c r="H76">
        <f>DCOUNT(jukola_osuuksittain!$A$1:$T$999,,suodatus!$A799:$T800)</f>
        <v>2</v>
      </c>
      <c r="I76">
        <f>DCOUNT(jukola_osuuksittain!$A$1:$T$999,,suodatus!$A962:$T963)</f>
        <v>0</v>
      </c>
      <c r="J76">
        <f>DCOUNT(jukola_osuuksittain!$A$1:$T$999,,suodatus!$A1125:$T1126)</f>
        <v>0</v>
      </c>
      <c r="K76">
        <f>DCOUNT(jukola_osuuksittain!$A$1:$T$999,,suodatus!$A1288:$T1289)</f>
        <v>0</v>
      </c>
      <c r="L76">
        <f>DCOUNT(jukola_osuuksittain!$A$1:$T$999,,suodatus!$A1451:$T1452)</f>
        <v>0</v>
      </c>
      <c r="M76">
        <f>DCOUNT(jukola_osuuksittain!$A$1:$T$999,,suodatus!$A1614:$T1615)</f>
        <v>1</v>
      </c>
      <c r="N76">
        <f>DCOUNT(jukola_osuuksittain!$A$1:$T$999,,suodatus!$A1777:$T1778)</f>
        <v>0</v>
      </c>
      <c r="P76" s="1">
        <f>DMIN(jukola_osuuksittain!$A$1:$T$999,"osuusaik.",suodatus!$A147:$T148)</f>
        <v>6.2893518518518529E-2</v>
      </c>
      <c r="Q76" s="1">
        <f>DMAX(jukola_osuuksittain!$A$1:$T$999,"osuusaik.",suodatus!$A147:$T148)</f>
        <v>9.1354166666666667E-2</v>
      </c>
      <c r="R76" s="1">
        <f>DMIN(jukola_osuuksittain!$A$1:$T$999,"min/km",suodatus!$A147:$T148)</f>
        <v>5.7148227287116176E-3</v>
      </c>
      <c r="S76" s="1">
        <f>DMAX(jukola_osuuksittain!$A$1:$T$999,"min/km",suodatus!$A147:$T148)</f>
        <v>7.1932414698162731E-3</v>
      </c>
      <c r="T76">
        <f>DMIN(jukola_osuuksittain!$A$1:$T$999,"os.sija",suodatus!$A147:$T148)</f>
        <v>450</v>
      </c>
      <c r="U76">
        <f>DMIN(jukola_osuuksittain!$A$1:$T$999,"muutos",suodatus!$A147:$T148)</f>
        <v>-84</v>
      </c>
      <c r="V76">
        <f>DMAX(jukola_osuuksittain!$A$1:$T$999,"muutos",suodatus!$A147:$T148)</f>
        <v>-84</v>
      </c>
      <c r="W76" s="1">
        <f>DMIN(jukola_osuuksittain!$A$1:$T$999,"ero kärkeen",suodatus!$A147:$T148)</f>
        <v>1.7557870370370383E-2</v>
      </c>
      <c r="X76" s="1">
        <f>DMIN(jukola_osuuksittain!$A$1:$T$999,"ero (min/km)",suodatus!$A147:$T148)</f>
        <v>1.6409224645205966E-3</v>
      </c>
    </row>
    <row r="77" spans="1:24" x14ac:dyDescent="0.35">
      <c r="A77" t="s">
        <v>96</v>
      </c>
      <c r="B77">
        <f>DCOUNT(jukola_osuuksittain!$A$1:$T$999,,suodatus!$A149:$T150)</f>
        <v>4</v>
      </c>
      <c r="C77">
        <f>DSUM(jukola_osuuksittain!$A$1:$T$999,"matka",suodatus!$A149:$T150)</f>
        <v>45.6</v>
      </c>
      <c r="D77">
        <f>DCOUNT(jukola_osuuksittain!$A$1:$T$999,,suodatus!$A312:$T313)</f>
        <v>4</v>
      </c>
      <c r="E77">
        <f>DCOUNT(jukola_osuuksittain!$A$1:$T$999,,suodatus!$A475:$T476)</f>
        <v>0</v>
      </c>
      <c r="F77">
        <f>DCOUNT(jukola_osuuksittain!$A$1:$T$999,,suodatus!$A638:$T639)</f>
        <v>0</v>
      </c>
      <c r="H77">
        <f>DCOUNT(jukola_osuuksittain!$A$1:$T$999,,suodatus!$A801:$T802)</f>
        <v>0</v>
      </c>
      <c r="I77">
        <f>DCOUNT(jukola_osuuksittain!$A$1:$T$999,,suodatus!$A964:$T965)</f>
        <v>0</v>
      </c>
      <c r="J77">
        <f>DCOUNT(jukola_osuuksittain!$A$1:$T$999,,suodatus!$A1127:$T1128)</f>
        <v>1</v>
      </c>
      <c r="K77">
        <f>DCOUNT(jukola_osuuksittain!$A$1:$T$999,,suodatus!$A1290:$T1291)</f>
        <v>0</v>
      </c>
      <c r="L77">
        <f>DCOUNT(jukola_osuuksittain!$A$1:$T$999,,suodatus!$A1453:$T1454)</f>
        <v>2</v>
      </c>
      <c r="M77">
        <f>DCOUNT(jukola_osuuksittain!$A$1:$T$999,,suodatus!$A1616:$T1617)</f>
        <v>1</v>
      </c>
      <c r="N77">
        <f>DCOUNT(jukola_osuuksittain!$A$1:$T$999,,suodatus!$A1779:$T1780)</f>
        <v>0</v>
      </c>
      <c r="P77" s="1">
        <f>DMIN(jukola_osuuksittain!$A$1:$T$999,"osuusaik.",suodatus!$A149:$T150)</f>
        <v>4.9675925925925929E-2</v>
      </c>
      <c r="Q77" s="1">
        <f>DMAX(jukola_osuuksittain!$A$1:$T$999,"osuusaik.",suodatus!$A149:$T150)</f>
        <v>8.4513888888888888E-2</v>
      </c>
      <c r="R77" s="1">
        <f>DMIN(jukola_osuuksittain!$A$1:$T$999,"min/km",suodatus!$A149:$T150)</f>
        <v>5.5815647107781939E-3</v>
      </c>
      <c r="S77" s="1">
        <f>DMAX(jukola_osuuksittain!$A$1:$T$999,"min/km",suodatus!$A149:$T150)</f>
        <v>6.4552209772797998E-3</v>
      </c>
      <c r="T77">
        <f>DMIN(jukola_osuuksittain!$A$1:$T$999,"os.sija",suodatus!$A149:$T150)</f>
        <v>487</v>
      </c>
      <c r="U77">
        <f>DMIN(jukola_osuuksittain!$A$1:$T$999,"muutos",suodatus!$A149:$T150)</f>
        <v>-102</v>
      </c>
      <c r="V77">
        <f>DMAX(jukola_osuuksittain!$A$1:$T$999,"muutos",suodatus!$A149:$T150)</f>
        <v>13</v>
      </c>
      <c r="W77" s="1">
        <f>DMIN(jukola_osuuksittain!$A$1:$T$999,"ero kärkeen",suodatus!$A149:$T150)</f>
        <v>2.1099537037037042E-2</v>
      </c>
      <c r="X77" s="1">
        <f>DMIN(jukola_osuuksittain!$A$1:$T$999,"ero (min/km)",suodatus!$A149:$T150)</f>
        <v>2.2304894179894174E-3</v>
      </c>
    </row>
    <row r="78" spans="1:24" x14ac:dyDescent="0.35">
      <c r="A78" t="s">
        <v>97</v>
      </c>
      <c r="B78">
        <f>DCOUNT(jukola_osuuksittain!$A$1:$T$999,,suodatus!$A151:$T152)</f>
        <v>1</v>
      </c>
      <c r="C78">
        <f>DSUM(jukola_osuuksittain!$A$1:$T$999,"matka",suodatus!$A151:$T152)</f>
        <v>13.1</v>
      </c>
      <c r="D78">
        <f>DCOUNT(jukola_osuuksittain!$A$1:$T$999,,suodatus!$A314:$T315)</f>
        <v>0</v>
      </c>
      <c r="E78">
        <f>DCOUNT(jukola_osuuksittain!$A$1:$T$999,,suodatus!$A477:$T478)</f>
        <v>0</v>
      </c>
      <c r="F78">
        <f>DCOUNT(jukola_osuuksittain!$A$1:$T$999,,suodatus!$A640:$T641)</f>
        <v>1</v>
      </c>
      <c r="H78">
        <f>DCOUNT(jukola_osuuksittain!$A$1:$T$999,,suodatus!$A803:$T804)</f>
        <v>0</v>
      </c>
      <c r="I78">
        <f>DCOUNT(jukola_osuuksittain!$A$1:$T$999,,suodatus!$A966:$T967)</f>
        <v>0</v>
      </c>
      <c r="J78">
        <f>DCOUNT(jukola_osuuksittain!$A$1:$T$999,,suodatus!$A1129:$T1130)</f>
        <v>0</v>
      </c>
      <c r="K78">
        <f>DCOUNT(jukola_osuuksittain!$A$1:$T$999,,suodatus!$A1292:$T1293)</f>
        <v>0</v>
      </c>
      <c r="L78">
        <f>DCOUNT(jukola_osuuksittain!$A$1:$T$999,,suodatus!$A1455:$T1456)</f>
        <v>0</v>
      </c>
      <c r="M78">
        <f>DCOUNT(jukola_osuuksittain!$A$1:$T$999,,suodatus!$A1618:$T1619)</f>
        <v>0</v>
      </c>
      <c r="N78">
        <f>DCOUNT(jukola_osuuksittain!$A$1:$T$999,,suodatus!$A1781:$T1782)</f>
        <v>1</v>
      </c>
      <c r="P78" s="1"/>
      <c r="Q78" s="1"/>
      <c r="R78" s="1"/>
      <c r="S78" s="1"/>
      <c r="W78" s="1"/>
      <c r="X78" s="1"/>
    </row>
    <row r="79" spans="1:24" x14ac:dyDescent="0.35">
      <c r="A79" t="s">
        <v>98</v>
      </c>
      <c r="B79">
        <f>DCOUNT(jukola_osuuksittain!$A$1:$T$999,,suodatus!$A153:$T154)</f>
        <v>1</v>
      </c>
      <c r="C79">
        <f>DSUM(jukola_osuuksittain!$A$1:$T$999,"matka",suodatus!$A153:$T154)</f>
        <v>11.8</v>
      </c>
      <c r="D79">
        <f>DCOUNT(jukola_osuuksittain!$A$1:$T$999,,suodatus!$A316:$T317)</f>
        <v>0</v>
      </c>
      <c r="E79">
        <f>DCOUNT(jukola_osuuksittain!$A$1:$T$999,,suodatus!$A479:$T480)</f>
        <v>1</v>
      </c>
      <c r="F79">
        <f>DCOUNT(jukola_osuuksittain!$A$1:$T$999,,suodatus!$A642:$T643)</f>
        <v>0</v>
      </c>
      <c r="H79">
        <f>DCOUNT(jukola_osuuksittain!$A$1:$T$999,,suodatus!$A805:$T806)</f>
        <v>0</v>
      </c>
      <c r="I79">
        <f>DCOUNT(jukola_osuuksittain!$A$1:$T$999,,suodatus!$A968:$T969)</f>
        <v>0</v>
      </c>
      <c r="J79">
        <f>DCOUNT(jukola_osuuksittain!$A$1:$T$999,,suodatus!$A1131:$T1132)</f>
        <v>0</v>
      </c>
      <c r="K79">
        <f>DCOUNT(jukola_osuuksittain!$A$1:$T$999,,suodatus!$A1294:$T1295)</f>
        <v>0</v>
      </c>
      <c r="L79">
        <f>DCOUNT(jukola_osuuksittain!$A$1:$T$999,,suodatus!$A1457:$T1458)</f>
        <v>0</v>
      </c>
      <c r="M79">
        <f>DCOUNT(jukola_osuuksittain!$A$1:$T$999,,suodatus!$A1620:$T1621)</f>
        <v>1</v>
      </c>
      <c r="N79">
        <f>DCOUNT(jukola_osuuksittain!$A$1:$T$999,,suodatus!$A1783:$T1784)</f>
        <v>0</v>
      </c>
      <c r="P79" s="1">
        <f>DMIN(jukola_osuuksittain!$A$1:$T$999,"osuusaik.",suodatus!$A153:$T154)</f>
        <v>0.13141203703703705</v>
      </c>
      <c r="Q79" s="1">
        <f>DMAX(jukola_osuuksittain!$A$1:$T$999,"osuusaik.",suodatus!$A153:$T154)</f>
        <v>0.13141203703703705</v>
      </c>
      <c r="R79" s="1">
        <f>DMIN(jukola_osuuksittain!$A$1:$T$999,"min/km",suodatus!$A153:$T154)</f>
        <v>1.1136613308223478E-2</v>
      </c>
      <c r="S79" s="1">
        <f>DMAX(jukola_osuuksittain!$A$1:$T$999,"min/km",suodatus!$A153:$T154)</f>
        <v>1.1136613308223478E-2</v>
      </c>
      <c r="T79">
        <f>DMIN(jukola_osuuksittain!$A$1:$T$999,"os.sija",suodatus!$A153:$T154)</f>
        <v>1014</v>
      </c>
      <c r="U79">
        <f>DMIN(jukola_osuuksittain!$A$1:$T$999,"muutos",suodatus!$A153:$T154)</f>
        <v>-28</v>
      </c>
      <c r="V79">
        <f>DMAX(jukola_osuuksittain!$A$1:$T$999,"muutos",suodatus!$A153:$T154)</f>
        <v>-28</v>
      </c>
      <c r="W79" s="1">
        <f>DMIN(jukola_osuuksittain!$A$1:$T$999,"ero kärkeen",suodatus!$A153:$T154)</f>
        <v>8.5798611111111117E-2</v>
      </c>
      <c r="X79" s="1">
        <f>DMIN(jukola_osuuksittain!$A$1:$T$999,"ero (min/km)",suodatus!$A153:$T154)</f>
        <v>7.2710687382297554E-3</v>
      </c>
    </row>
    <row r="80" spans="1:24" x14ac:dyDescent="0.35">
      <c r="A80" t="s">
        <v>99</v>
      </c>
      <c r="B80">
        <f>DCOUNT(jukola_osuuksittain!$A$1:$T$999,,suodatus!$A155:$T156)</f>
        <v>3</v>
      </c>
      <c r="C80">
        <f>DSUM(jukola_osuuksittain!$A$1:$T$999,"matka",suodatus!$A155:$T156)</f>
        <v>36.200000000000003</v>
      </c>
      <c r="D80">
        <f>DCOUNT(jukola_osuuksittain!$A$1:$T$999,,suodatus!$A318:$T319)</f>
        <v>0</v>
      </c>
      <c r="E80">
        <f>DCOUNT(jukola_osuuksittain!$A$1:$T$999,,suodatus!$A481:$T482)</f>
        <v>3</v>
      </c>
      <c r="F80">
        <f>DCOUNT(jukola_osuuksittain!$A$1:$T$999,,suodatus!$A644:$T645)</f>
        <v>0</v>
      </c>
      <c r="H80">
        <f>DCOUNT(jukola_osuuksittain!$A$1:$T$999,,suodatus!$A807:$T808)</f>
        <v>0</v>
      </c>
      <c r="I80">
        <f>DCOUNT(jukola_osuuksittain!$A$1:$T$999,,suodatus!$A970:$T971)</f>
        <v>0</v>
      </c>
      <c r="J80">
        <f>DCOUNT(jukola_osuuksittain!$A$1:$T$999,,suodatus!$A1133:$T1134)</f>
        <v>1</v>
      </c>
      <c r="K80">
        <f>DCOUNT(jukola_osuuksittain!$A$1:$T$999,,suodatus!$A1296:$T1297)</f>
        <v>0</v>
      </c>
      <c r="L80">
        <f>DCOUNT(jukola_osuuksittain!$A$1:$T$999,,suodatus!$A1459:$T1460)</f>
        <v>0</v>
      </c>
      <c r="M80">
        <f>DCOUNT(jukola_osuuksittain!$A$1:$T$999,,suodatus!$A1622:$T1623)</f>
        <v>2</v>
      </c>
      <c r="N80">
        <f>DCOUNT(jukola_osuuksittain!$A$1:$T$999,,suodatus!$A1785:$T1786)</f>
        <v>0</v>
      </c>
      <c r="P80" s="1">
        <f>DMIN(jukola_osuuksittain!$A$1:$T$999,"osuusaik.",suodatus!$A155:$T156)</f>
        <v>9.2800925925925926E-2</v>
      </c>
      <c r="Q80" s="1">
        <f>DMAX(jukola_osuuksittain!$A$1:$T$999,"osuusaik.",suodatus!$A155:$T156)</f>
        <v>0.19270833333333334</v>
      </c>
      <c r="R80" s="1">
        <f>DMIN(jukola_osuuksittain!$A$1:$T$999,"min/km",suodatus!$A155:$T156)</f>
        <v>7.6066332726168794E-3</v>
      </c>
      <c r="S80" s="1">
        <f>DMAX(jukola_osuuksittain!$A$1:$T$999,"min/km",suodatus!$A155:$T156)</f>
        <v>1.482371794871795E-2</v>
      </c>
      <c r="T80">
        <f>DMIN(jukola_osuuksittain!$A$1:$T$999,"os.sija",suodatus!$A155:$T156)</f>
        <v>960</v>
      </c>
      <c r="U80">
        <f>DMIN(jukola_osuuksittain!$A$1:$T$999,"muutos",suodatus!$A155:$T156)</f>
        <v>-18</v>
      </c>
      <c r="V80">
        <f>DMAX(jukola_osuuksittain!$A$1:$T$999,"muutos",suodatus!$A155:$T156)</f>
        <v>36</v>
      </c>
      <c r="W80" s="1">
        <f>DMIN(jukola_osuuksittain!$A$1:$T$999,"ero kärkeen",suodatus!$A155:$T156)</f>
        <v>4.6770833333333338E-2</v>
      </c>
      <c r="X80" s="1">
        <f>DMIN(jukola_osuuksittain!$A$1:$T$999,"ero (min/km)",suodatus!$A155:$T156)</f>
        <v>3.8336748633879788E-3</v>
      </c>
    </row>
    <row r="81" spans="1:25" x14ac:dyDescent="0.35">
      <c r="A81" t="s">
        <v>100</v>
      </c>
      <c r="B81">
        <f>DCOUNT(jukola_osuuksittain!$A$1:$T$999,,suodatus!$A157:$T158)</f>
        <v>7</v>
      </c>
      <c r="C81">
        <f>DSUM(jukola_osuuksittain!$A$1:$T$999,"matka",suodatus!$A157:$T158)</f>
        <v>88.7</v>
      </c>
      <c r="D81">
        <f>DCOUNT(jukola_osuuksittain!$A$1:$T$999,,suodatus!$A320:$T321)</f>
        <v>0</v>
      </c>
      <c r="E81">
        <f>DCOUNT(jukola_osuuksittain!$A$1:$T$999,,suodatus!$A483:$T484)</f>
        <v>6</v>
      </c>
      <c r="F81">
        <f>DCOUNT(jukola_osuuksittain!$A$1:$T$999,,suodatus!$A646:$T647)</f>
        <v>1</v>
      </c>
      <c r="H81">
        <f>DCOUNT(jukola_osuuksittain!$A$1:$T$999,,suodatus!$A809:$T810)</f>
        <v>2</v>
      </c>
      <c r="I81">
        <f>DCOUNT(jukola_osuuksittain!$A$1:$T$999,,suodatus!$A972:$T973)</f>
        <v>4</v>
      </c>
      <c r="J81">
        <f>DCOUNT(jukola_osuuksittain!$A$1:$T$999,,suodatus!$A1135:$T1136)</f>
        <v>1</v>
      </c>
      <c r="K81">
        <f>DCOUNT(jukola_osuuksittain!$A$1:$T$999,,suodatus!$A1298:$T1299)</f>
        <v>0</v>
      </c>
      <c r="L81">
        <f>DCOUNT(jukola_osuuksittain!$A$1:$T$999,,suodatus!$A1461:$T1462)</f>
        <v>0</v>
      </c>
      <c r="M81">
        <f>DCOUNT(jukola_osuuksittain!$A$1:$T$999,,suodatus!$A1624:$T1625)</f>
        <v>0</v>
      </c>
      <c r="N81">
        <f>DCOUNT(jukola_osuuksittain!$A$1:$T$999,,suodatus!$A1787:$T1788)</f>
        <v>0</v>
      </c>
      <c r="P81" s="1">
        <f>DMIN(jukola_osuuksittain!$A$1:$T$999,"osuusaik.",suodatus!$A157:$T158)</f>
        <v>7.4189814814814806E-2</v>
      </c>
      <c r="Q81" s="1">
        <f>DMAX(jukola_osuuksittain!$A$1:$T$999,"osuusaik.",suodatus!$A157:$T158)</f>
        <v>0.15282407407407408</v>
      </c>
      <c r="R81" s="1">
        <f>DMIN(jukola_osuuksittain!$A$1:$T$999,"min/km",suodatus!$A157:$T158)</f>
        <v>5.3760735373054201E-3</v>
      </c>
      <c r="S81" s="1">
        <f>DMAX(jukola_osuuksittain!$A$1:$T$999,"min/km",suodatus!$A157:$T158)</f>
        <v>1.1939380787037037E-2</v>
      </c>
      <c r="T81">
        <f>DMIN(jukola_osuuksittain!$A$1:$T$999,"os.sija",suodatus!$A157:$T158)</f>
        <v>993</v>
      </c>
      <c r="U81">
        <f>DMIN(jukola_osuuksittain!$A$1:$T$999,"muutos",suodatus!$A157:$T158)</f>
        <v>-19</v>
      </c>
      <c r="V81">
        <f>DMAX(jukola_osuuksittain!$A$1:$T$999,"muutos",suodatus!$A157:$T158)</f>
        <v>120</v>
      </c>
      <c r="W81" s="1">
        <f>DMIN(jukola_osuuksittain!$A$1:$T$999,"ero kärkeen",suodatus!$A157:$T158)</f>
        <v>2.4374999999999994E-2</v>
      </c>
      <c r="X81" s="1">
        <f>DMIN(jukola_osuuksittain!$A$1:$T$999,"ero (min/km)",suodatus!$A157:$T158)</f>
        <v>1.7663043478260865E-3</v>
      </c>
    </row>
    <row r="82" spans="1:25" x14ac:dyDescent="0.35">
      <c r="A82" t="s">
        <v>101</v>
      </c>
      <c r="B82">
        <f>DCOUNT(jukola_osuuksittain!$A$1:$T$999,,suodatus!$A159:$T160)</f>
        <v>1</v>
      </c>
      <c r="C82">
        <f>DSUM(jukola_osuuksittain!$A$1:$T$999,"matka",suodatus!$A159:$T160)</f>
        <v>13.2</v>
      </c>
      <c r="D82">
        <f>DCOUNT(jukola_osuuksittain!$A$1:$T$999,,suodatus!$A322:$T323)</f>
        <v>0</v>
      </c>
      <c r="E82">
        <f>DCOUNT(jukola_osuuksittain!$A$1:$T$999,,suodatus!$A485:$T486)</f>
        <v>1</v>
      </c>
      <c r="F82">
        <f>DCOUNT(jukola_osuuksittain!$A$1:$T$999,,suodatus!$A648:$T649)</f>
        <v>0</v>
      </c>
      <c r="H82">
        <f>DCOUNT(jukola_osuuksittain!$A$1:$T$999,,suodatus!$A811:$T812)</f>
        <v>0</v>
      </c>
      <c r="I82">
        <f>DCOUNT(jukola_osuuksittain!$A$1:$T$999,,suodatus!$A974:$T975)</f>
        <v>0</v>
      </c>
      <c r="J82">
        <f>DCOUNT(jukola_osuuksittain!$A$1:$T$999,,suodatus!$A1137:$T1138)</f>
        <v>1</v>
      </c>
      <c r="K82">
        <f>DCOUNT(jukola_osuuksittain!$A$1:$T$999,,suodatus!$A1300:$T1301)</f>
        <v>0</v>
      </c>
      <c r="L82">
        <f>DCOUNT(jukola_osuuksittain!$A$1:$T$999,,suodatus!$A1463:$T1464)</f>
        <v>0</v>
      </c>
      <c r="M82">
        <f>DCOUNT(jukola_osuuksittain!$A$1:$T$999,,suodatus!$A1626:$T1627)</f>
        <v>0</v>
      </c>
      <c r="N82">
        <f>DCOUNT(jukola_osuuksittain!$A$1:$T$999,,suodatus!$A1789:$T1790)</f>
        <v>0</v>
      </c>
      <c r="P82" s="1">
        <f>DMIN(jukola_osuuksittain!$A$1:$T$999,"osuusaik.",suodatus!$A159:$T160)</f>
        <v>6.9965277777777779E-2</v>
      </c>
      <c r="Q82" s="1">
        <f>DMAX(jukola_osuuksittain!$A$1:$T$999,"osuusaik.",suodatus!$A159:$T160)</f>
        <v>6.9965277777777779E-2</v>
      </c>
      <c r="R82" s="1">
        <f>DMIN(jukola_osuuksittain!$A$1:$T$999,"min/km",suodatus!$A159:$T160)</f>
        <v>5.3003998316498322E-3</v>
      </c>
      <c r="S82" s="1">
        <f>DMAX(jukola_osuuksittain!$A$1:$T$999,"min/km",suodatus!$A159:$T160)</f>
        <v>5.3003998316498322E-3</v>
      </c>
      <c r="T82">
        <f>DMIN(jukola_osuuksittain!$A$1:$T$999,"os.sija",suodatus!$A159:$T160)</f>
        <v>280</v>
      </c>
      <c r="U82">
        <f>DMIN(jukola_osuuksittain!$A$1:$T$999,"muutos",suodatus!$A159:$T160)</f>
        <v>-133</v>
      </c>
      <c r="V82">
        <f>DMAX(jukola_osuuksittain!$A$1:$T$999,"muutos",suodatus!$A159:$T160)</f>
        <v>-133</v>
      </c>
      <c r="W82" s="1">
        <f>DMIN(jukola_osuuksittain!$A$1:$T$999,"ero kärkeen",suodatus!$A159:$T160)</f>
        <v>1.4166666666666668E-2</v>
      </c>
      <c r="X82" s="1">
        <f>DMIN(jukola_osuuksittain!$A$1:$T$999,"ero (min/km)",suodatus!$A159:$T160)</f>
        <v>1.0732323232323234E-3</v>
      </c>
    </row>
    <row r="83" spans="1:25" x14ac:dyDescent="0.35">
      <c r="A83" t="s">
        <v>102</v>
      </c>
      <c r="B83">
        <f>DCOUNT(jukola_osuuksittain!$A$1:$T$999,,suodatus!$A161:$T162)</f>
        <v>20</v>
      </c>
      <c r="C83">
        <f>DSUM(jukola_osuuksittain!$A$1:$T$999,"matka",suodatus!$A161:$T162)</f>
        <v>281.90000000000003</v>
      </c>
      <c r="D83">
        <f>DCOUNT(jukola_osuuksittain!$A$1:$T$999,,suodatus!$A324:$T325)</f>
        <v>4</v>
      </c>
      <c r="E83">
        <f>DCOUNT(jukola_osuuksittain!$A$1:$T$999,,suodatus!$A487:$T488)</f>
        <v>15</v>
      </c>
      <c r="F83">
        <f>DCOUNT(jukola_osuuksittain!$A$1:$T$999,,suodatus!$A650:$T651)</f>
        <v>1</v>
      </c>
      <c r="H83">
        <f>DCOUNT(jukola_osuuksittain!$A$1:$T$999,,suodatus!$A813:$T814)</f>
        <v>0</v>
      </c>
      <c r="I83">
        <f>DCOUNT(jukola_osuuksittain!$A$1:$T$999,,suodatus!$A976:$T977)</f>
        <v>1</v>
      </c>
      <c r="J83">
        <f>DCOUNT(jukola_osuuksittain!$A$1:$T$999,,suodatus!$A1139:$T1140)</f>
        <v>1</v>
      </c>
      <c r="K83">
        <f>DCOUNT(jukola_osuuksittain!$A$1:$T$999,,suodatus!$A1302:$T1303)</f>
        <v>0</v>
      </c>
      <c r="L83">
        <f>DCOUNT(jukola_osuuksittain!$A$1:$T$999,,suodatus!$A1465:$T1466)</f>
        <v>1</v>
      </c>
      <c r="M83">
        <f>DCOUNT(jukola_osuuksittain!$A$1:$T$999,,suodatus!$A1628:$T1629)</f>
        <v>2</v>
      </c>
      <c r="N83">
        <f>DCOUNT(jukola_osuuksittain!$A$1:$T$999,,suodatus!$A1791:$T1792)</f>
        <v>15</v>
      </c>
      <c r="P83" s="1">
        <f>DMIN(jukola_osuuksittain!$A$1:$T$999,"osuusaik.",suodatus!$A161:$T162)</f>
        <v>9.6666666666666665E-2</v>
      </c>
      <c r="Q83" s="1">
        <f>DMAX(jukola_osuuksittain!$A$1:$T$999,"osuusaik.",suodatus!$A161:$T162)</f>
        <v>0.19099537037037037</v>
      </c>
      <c r="R83" s="1">
        <f>DMIN(jukola_osuuksittain!$A$1:$T$999,"min/km",suodatus!$A161:$T162)</f>
        <v>7.104540918163673E-3</v>
      </c>
      <c r="S83" s="1">
        <f>DMAX(jukola_osuuksittain!$A$1:$T$999,"min/km",suodatus!$A161:$T162)</f>
        <v>1.5704245912579247E-2</v>
      </c>
      <c r="T83">
        <f>DMIN(jukola_osuuksittain!$A$1:$T$999,"os.sija",suodatus!$A161:$T162)</f>
        <v>673</v>
      </c>
      <c r="U83">
        <f>DMIN(jukola_osuuksittain!$A$1:$T$999,"muutos",suodatus!$A161:$T162)</f>
        <v>-80</v>
      </c>
      <c r="V83">
        <f>DMAX(jukola_osuuksittain!$A$1:$T$999,"muutos",suodatus!$A161:$T162)</f>
        <v>234</v>
      </c>
      <c r="W83" s="1">
        <f>DMIN(jukola_osuuksittain!$A$1:$T$999,"ero kärkeen",suodatus!$A161:$T162)</f>
        <v>5.2430555555555557E-2</v>
      </c>
      <c r="X83" s="1">
        <f>DMIN(jukola_osuuksittain!$A$1:$T$999,"ero (min/km)",suodatus!$A161:$T162)</f>
        <v>3.5373697050343762E-3</v>
      </c>
    </row>
    <row r="85" spans="1:25" ht="15" thickBot="1" x14ac:dyDescent="0.4"/>
    <row r="86" spans="1:25" x14ac:dyDescent="0.35">
      <c r="A86" s="20" t="s">
        <v>103</v>
      </c>
      <c r="B86" s="16">
        <f>AVERAGE(B3:B83)</f>
        <v>4.9753086419753085</v>
      </c>
      <c r="C86" s="11">
        <f>AVERAGE(C3:C83)</f>
        <v>55.828888888888869</v>
      </c>
      <c r="D86" s="11"/>
      <c r="E86" s="11"/>
      <c r="F86" s="11"/>
      <c r="H86" s="11"/>
      <c r="I86" s="11"/>
      <c r="J86" s="11"/>
      <c r="K86" s="11"/>
      <c r="L86" s="11"/>
      <c r="M86" s="11"/>
      <c r="N86" s="11"/>
      <c r="P86" s="12">
        <f t="shared" ref="P86:X86" si="0">AVERAGE(P3:P83)</f>
        <v>7.3199044396961094E-2</v>
      </c>
      <c r="Q86" s="12">
        <f t="shared" si="0"/>
        <v>0.10248412274453937</v>
      </c>
      <c r="R86" s="12">
        <f t="shared" si="0"/>
        <v>7.083253944379724E-3</v>
      </c>
      <c r="S86" s="12">
        <f t="shared" si="0"/>
        <v>9.4920930434643051E-3</v>
      </c>
      <c r="T86" s="13">
        <f t="shared" si="0"/>
        <v>745.65384615384619</v>
      </c>
      <c r="U86" s="13">
        <f t="shared" si="0"/>
        <v>-63.051282051282051</v>
      </c>
      <c r="V86" s="13">
        <f t="shared" si="0"/>
        <v>47.92307692307692</v>
      </c>
      <c r="W86" s="12">
        <f t="shared" si="0"/>
        <v>3.3317752849002839E-2</v>
      </c>
      <c r="X86" s="12">
        <f t="shared" si="0"/>
        <v>3.2435386119392504E-3</v>
      </c>
      <c r="Y86" s="17" t="s">
        <v>103</v>
      </c>
    </row>
    <row r="87" spans="1:25" ht="15" thickBot="1" x14ac:dyDescent="0.4">
      <c r="A87" s="21" t="s">
        <v>104</v>
      </c>
      <c r="B87" s="11">
        <f>MAX(B3:B83)</f>
        <v>30</v>
      </c>
      <c r="C87" s="11">
        <f>MAX(C3:C83)</f>
        <v>343.2999999999999</v>
      </c>
      <c r="D87" s="11">
        <f>MAX(D3:D83)</f>
        <v>22</v>
      </c>
      <c r="E87" s="11">
        <f>MAX(E3:E83)</f>
        <v>16</v>
      </c>
      <c r="F87" s="11">
        <f>MAX(F3:F83)</f>
        <v>3</v>
      </c>
      <c r="H87" s="11">
        <f t="shared" ref="H87:N87" si="1">MAX(H3:H83)</f>
        <v>7</v>
      </c>
      <c r="I87" s="11">
        <f t="shared" si="1"/>
        <v>14</v>
      </c>
      <c r="J87" s="11">
        <f t="shared" si="1"/>
        <v>13</v>
      </c>
      <c r="K87" s="11">
        <f t="shared" si="1"/>
        <v>7</v>
      </c>
      <c r="L87" s="11">
        <f t="shared" si="1"/>
        <v>8</v>
      </c>
      <c r="M87" s="11">
        <f t="shared" si="1"/>
        <v>4</v>
      </c>
      <c r="N87" s="11">
        <f t="shared" si="1"/>
        <v>15</v>
      </c>
      <c r="P87" s="12">
        <f>MAX(P3:P83)</f>
        <v>0.13600694444444444</v>
      </c>
      <c r="Q87" s="12">
        <f>MAX(Q3:Q83)</f>
        <v>0.19270833333333334</v>
      </c>
      <c r="R87" s="12">
        <f>MAX(R3:R83)</f>
        <v>1.2858422939068099E-2</v>
      </c>
      <c r="S87" s="12">
        <f>MAX(S3:S83)</f>
        <v>2.3877619395711501E-2</v>
      </c>
      <c r="T87" s="11">
        <f>MAX(T3:T83)</f>
        <v>1590</v>
      </c>
      <c r="U87" s="11"/>
      <c r="V87" s="11">
        <f>MAX(V3:V83)</f>
        <v>996</v>
      </c>
      <c r="W87" s="12">
        <f>MAX(W3:W83)</f>
        <v>8.5798611111111117E-2</v>
      </c>
      <c r="X87" s="12">
        <f>MAX(X3:X83)</f>
        <v>8.6531760254878517E-3</v>
      </c>
      <c r="Y87" s="18" t="s">
        <v>104</v>
      </c>
    </row>
    <row r="88" spans="1:25" ht="15" thickBot="1" x14ac:dyDescent="0.4">
      <c r="P88" s="12">
        <f t="shared" ref="P88:W88" si="2">MIN(P3:P83)</f>
        <v>0</v>
      </c>
      <c r="Q88" s="12">
        <f t="shared" si="2"/>
        <v>0</v>
      </c>
      <c r="R88" s="12">
        <f t="shared" si="2"/>
        <v>0</v>
      </c>
      <c r="S88" s="12">
        <f t="shared" si="2"/>
        <v>0</v>
      </c>
      <c r="T88" s="11">
        <f t="shared" si="2"/>
        <v>0</v>
      </c>
      <c r="U88" s="11">
        <f t="shared" si="2"/>
        <v>-405</v>
      </c>
      <c r="V88" s="12"/>
      <c r="W88" s="12">
        <f t="shared" si="2"/>
        <v>0</v>
      </c>
      <c r="X88" s="12">
        <f>MIN(X3:X83)</f>
        <v>0</v>
      </c>
      <c r="Y88" s="19" t="s">
        <v>105</v>
      </c>
    </row>
  </sheetData>
  <sortState xmlns:xlrd2="http://schemas.microsoft.com/office/spreadsheetml/2017/richdata2" ref="A4:A332">
    <sortCondition ref="A4"/>
  </sortState>
  <conditionalFormatting sqref="H3:N83">
    <cfRule type="cellIs" dxfId="14" priority="18" operator="equal">
      <formula>0</formula>
    </cfRule>
    <cfRule type="cellIs" dxfId="13" priority="19" operator="equal">
      <formula>0</formula>
    </cfRule>
    <cfRule type="cellIs" dxfId="12" priority="20" operator="equal">
      <formula>0</formula>
    </cfRule>
    <cfRule type="cellIs" dxfId="11" priority="21" operator="equal">
      <formula>0</formula>
    </cfRule>
    <cfRule type="cellIs" dxfId="10" priority="23" operator="equal">
      <formula>0</formula>
    </cfRule>
    <cfRule type="cellIs" dxfId="9" priority="24" operator="equal">
      <formula>0</formula>
    </cfRule>
    <cfRule type="cellIs" dxfId="8" priority="25" operator="equal">
      <formula>0</formula>
    </cfRule>
  </conditionalFormatting>
  <conditionalFormatting sqref="U4:U74 U76:U77 U79:U83">
    <cfRule type="cellIs" dxfId="7" priority="26" operator="greaterThan">
      <formula>-1</formula>
    </cfRule>
    <cfRule type="cellIs" dxfId="6" priority="29" operator="greaterThan">
      <formula>-1</formula>
    </cfRule>
    <cfRule type="cellIs" dxfId="5" priority="31" operator="greaterThan">
      <formula>-1</formula>
    </cfRule>
    <cfRule type="cellIs" dxfId="4" priority="33" operator="greaterThan">
      <formula>-1</formula>
    </cfRule>
  </conditionalFormatting>
  <conditionalFormatting sqref="V4:V74 V76:V77 V79:V83">
    <cfRule type="cellIs" dxfId="3" priority="27" operator="lessThan">
      <formula>1</formula>
    </cfRule>
    <cfRule type="cellIs" dxfId="2" priority="28" operator="lessThan">
      <formula>1</formula>
    </cfRule>
    <cfRule type="cellIs" dxfId="1" priority="30" operator="lessThan">
      <formula>1</formula>
    </cfRule>
    <cfRule type="cellIs" dxfId="0" priority="32" operator="lessThan">
      <formula>1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"/>
  <sheetViews>
    <sheetView workbookViewId="0"/>
  </sheetViews>
  <sheetFormatPr defaultRowHeight="14.5" x14ac:dyDescent="0.35"/>
  <cols>
    <col min="1" max="1" width="6.453125" customWidth="1"/>
    <col min="2" max="2" width="4" customWidth="1"/>
    <col min="3" max="3" width="5.54296875" customWidth="1"/>
    <col min="4" max="4" width="6.81640625" customWidth="1"/>
    <col min="5" max="5" width="2.26953125" customWidth="1"/>
    <col min="6" max="6" width="11.453125" customWidth="1"/>
    <col min="7" max="7" width="5.453125" customWidth="1"/>
    <col min="8" max="8" width="5.26953125" customWidth="1"/>
    <col min="9" max="9" width="1.81640625" customWidth="1"/>
    <col min="14" max="14" width="5.81640625" customWidth="1"/>
    <col min="15" max="16" width="10.1796875" customWidth="1"/>
    <col min="17" max="18" width="10.81640625" customWidth="1"/>
    <col min="19" max="19" width="4" customWidth="1"/>
    <col min="20" max="20" width="6.26953125" customWidth="1"/>
    <col min="21" max="21" width="6.54296875" customWidth="1"/>
  </cols>
  <sheetData>
    <row r="1" spans="1:18" x14ac:dyDescent="0.35">
      <c r="F1" t="s">
        <v>106</v>
      </c>
      <c r="J1" t="s">
        <v>106</v>
      </c>
      <c r="K1" t="s">
        <v>106</v>
      </c>
      <c r="L1" t="s">
        <v>2</v>
      </c>
      <c r="M1" t="s">
        <v>2</v>
      </c>
      <c r="N1" t="s">
        <v>107</v>
      </c>
      <c r="O1" s="2" t="s">
        <v>4</v>
      </c>
      <c r="P1" s="2" t="s">
        <v>4</v>
      </c>
      <c r="Q1" s="2" t="s">
        <v>2</v>
      </c>
      <c r="R1" s="2" t="s">
        <v>2</v>
      </c>
    </row>
    <row r="2" spans="1:18" x14ac:dyDescent="0.35">
      <c r="B2" s="3" t="s">
        <v>6</v>
      </c>
      <c r="C2" s="3" t="s">
        <v>108</v>
      </c>
      <c r="D2" s="3" t="s">
        <v>7</v>
      </c>
      <c r="F2" s="3" t="s">
        <v>109</v>
      </c>
      <c r="G2" t="s">
        <v>110</v>
      </c>
      <c r="H2" t="s">
        <v>111</v>
      </c>
      <c r="I2" s="3"/>
      <c r="J2" s="3" t="s">
        <v>18</v>
      </c>
      <c r="K2" s="3" t="s">
        <v>19</v>
      </c>
      <c r="L2" s="3" t="s">
        <v>18</v>
      </c>
      <c r="M2" s="3" t="s">
        <v>19</v>
      </c>
      <c r="N2" s="3" t="s">
        <v>112</v>
      </c>
      <c r="O2" s="2" t="s">
        <v>23</v>
      </c>
      <c r="P2" s="2" t="s">
        <v>113</v>
      </c>
      <c r="Q2" s="2" t="s">
        <v>23</v>
      </c>
      <c r="R2" s="2" t="s">
        <v>113</v>
      </c>
    </row>
    <row r="3" spans="1:18" x14ac:dyDescent="0.35">
      <c r="A3" t="s">
        <v>114</v>
      </c>
      <c r="B3">
        <f>DCOUNT(jukola_osuuksittain!$A$1:$T$999,,suodatus!$A1794:$T1795)</f>
        <v>30</v>
      </c>
      <c r="C3">
        <f>DSUM(jukola_osuuksittain!$A$1:$T$999,"os",suodatus!$A1794:$T1795)</f>
        <v>210</v>
      </c>
      <c r="D3">
        <f>DSUM(jukola_osuuksittain!$A$1:$T$999,"matka",suodatus!$A1794:$T1795)</f>
        <v>2335.2200000000007</v>
      </c>
      <c r="F3" s="6">
        <f>DSUM(jukola_osuuksittain!$A$1:$T$999,"yht.aika",suodatus!$A1794:$T1795)</f>
        <v>15.706134259259262</v>
      </c>
      <c r="G3">
        <f>DCOUNT(jukola_osuuksittain!$A$1:$T$999,,suodatus!$A1803:$T1804)</f>
        <v>1</v>
      </c>
      <c r="H3">
        <f>DCOUNT(jukola_osuuksittain!$A$1:$T$999,,suodatus!$A1812:$T1813)</f>
        <v>1</v>
      </c>
      <c r="I3" s="6"/>
      <c r="J3" s="6">
        <f>DMIN(jukola_osuuksittain!$A$1:$T$999,"yht.aika",suodatus!$A1794:$T1795)</f>
        <v>0.41723379629629626</v>
      </c>
      <c r="K3" s="6">
        <f>DMAX(jukola_osuuksittain!$A$1:$T$999,"yht.aika",suodatus!$A1794:$T1795)</f>
        <v>0.72606481481481477</v>
      </c>
      <c r="L3" s="6">
        <f>DMIN(jukola_osuuksittain!$A$1:$T$999,"min/km",suodatus!$A1794:$T1795)</f>
        <v>4.7902846876727474E-3</v>
      </c>
      <c r="M3" s="6">
        <f>DMAX(jukola_osuuksittain!$A$1:$T$999,"min/km",suodatus!$A1794:$T1795)</f>
        <v>9.8382766235069752E-3</v>
      </c>
      <c r="N3">
        <f>DMIN(jukola_osuuksittain!$A$1:$T$999,"ma.sija",suodatus!$A1794:$T1795)</f>
        <v>477</v>
      </c>
      <c r="O3" s="6">
        <f>DMIN(jukola_osuuksittain!$A$1:$T$999,"ero kärkeen",suodatus!$A1794:$T1795)</f>
        <v>0.13122685185185179</v>
      </c>
      <c r="P3" s="6">
        <f>DMAX(jukola_osuuksittain!$A$1:$T$999,"ero kärkeen",suodatus!$A1794:$T1795)</f>
        <v>0.3760532407407407</v>
      </c>
      <c r="Q3" s="6">
        <f>DMIN(jukola_osuuksittain!$A$1:$T$999,"ero (min/km)",suodatus!$A1794:$T1795)</f>
        <v>1.5066228685631665E-3</v>
      </c>
      <c r="R3" s="6">
        <f>DMAX(jukola_osuuksittain!$A$1:$T$999,"ero (min/km)",suodatus!$A1794:$T1795)</f>
        <v>5.0955723677607147E-3</v>
      </c>
    </row>
    <row r="4" spans="1:18" x14ac:dyDescent="0.35">
      <c r="A4" t="s">
        <v>115</v>
      </c>
      <c r="B4">
        <f>DCOUNT(jukola_osuuksittain!$A$1:$T$999,,suodatus!$A1796:$T1797)</f>
        <v>25</v>
      </c>
      <c r="C4">
        <f>DSUM(jukola_osuuksittain!$A$1:$T$999,"os",suodatus!$A1796:$T1797)</f>
        <v>173</v>
      </c>
      <c r="D4">
        <f>DSUM(jukola_osuuksittain!$A$1:$T$999,"matka",suodatus!$A1796:$T1797)</f>
        <v>1908.12</v>
      </c>
      <c r="F4" s="6">
        <f>DSUM(jukola_osuuksittain!$A$1:$T$999,"yht.aika",suodatus!$A1796:$T1797)</f>
        <v>14.45929398148148</v>
      </c>
      <c r="G4">
        <f>DCOUNT(jukola_osuuksittain!$A$1:$T$999,,suodatus!$A1805:$T1806)</f>
        <v>3</v>
      </c>
      <c r="H4">
        <f>DCOUNT(jukola_osuuksittain!$A$1:$T$999,,suodatus!$A1814:$T1815)</f>
        <v>1</v>
      </c>
      <c r="I4" s="6"/>
      <c r="J4" s="6">
        <f>DMIN(jukola_osuuksittain!$A$1:$T$999,"yht.aika",suodatus!$A1796:$T1797)</f>
        <v>0.49179398148148151</v>
      </c>
      <c r="K4" s="6">
        <f>DMAX(jukola_osuuksittain!$A$1:$T$999,"yht.aika",suodatus!$A1796:$T1797)</f>
        <v>0.88011574074074073</v>
      </c>
      <c r="L4" s="6">
        <f>DMIN(jukola_osuuksittain!$A$1:$T$999,"min/km",suodatus!$A1796:$T1797)</f>
        <v>5.6463143683292945E-3</v>
      </c>
      <c r="M4" s="6">
        <f>DMAX(jukola_osuuksittain!$A$1:$T$999,"min/km",suodatus!$A1796:$T1797)</f>
        <v>1.0798966144058168E-2</v>
      </c>
      <c r="N4">
        <f>DMIN(jukola_osuuksittain!$A$1:$T$999,"ma.sija",suodatus!$A1796:$T1797)</f>
        <v>902</v>
      </c>
      <c r="O4" s="6">
        <f>DMIN(jukola_osuuksittain!$A$1:$T$999,"ero kärkeen",suodatus!$A1796:$T1797)</f>
        <v>0.20578703703703705</v>
      </c>
      <c r="P4" s="6">
        <f>DMAX(jukola_osuuksittain!$A$1:$T$999,"ero kärkeen",suodatus!$A1796:$T1797)</f>
        <v>0.53193287037037029</v>
      </c>
      <c r="Q4" s="6">
        <f>DMIN(jukola_osuuksittain!$A$1:$T$999,"ero (min/km)",suodatus!$A1796:$T1797)</f>
        <v>2.3626525492197138E-3</v>
      </c>
      <c r="R4" s="6">
        <f>DMAX(jukola_osuuksittain!$A$1:$T$999,"ero (min/km)",suodatus!$A1796:$T1797)</f>
        <v>6.5267836855260157E-3</v>
      </c>
    </row>
    <row r="5" spans="1:18" x14ac:dyDescent="0.35">
      <c r="A5" t="s">
        <v>116</v>
      </c>
      <c r="B5">
        <f>DCOUNT(jukola_osuuksittain!$A$1:$T$999,,suodatus!$A1798:$T1799)</f>
        <v>5</v>
      </c>
      <c r="C5">
        <f>DSUM(jukola_osuuksittain!$A$1:$T$999,"os",suodatus!$A1798:$T1799)</f>
        <v>27</v>
      </c>
      <c r="D5">
        <f>DSUM(jukola_osuuksittain!$A$1:$T$999,"matka",suodatus!$A1798:$T1799)</f>
        <v>288.8</v>
      </c>
      <c r="F5" s="6">
        <f>DSUM(jukola_osuuksittain!$A$1:$T$999,"yht.aika",suodatus!$A1798:$T1799)</f>
        <v>1.6032754629629631</v>
      </c>
      <c r="G5">
        <f>DCOUNT(jukola_osuuksittain!$A$1:$T$999,,suodatus!$A1807:$T1808)</f>
        <v>1</v>
      </c>
      <c r="H5">
        <f>DCOUNT(jukola_osuuksittain!$A$1:$T$999,,suodatus!$A1816:$T1817)</f>
        <v>2</v>
      </c>
      <c r="I5" s="6"/>
      <c r="J5" s="6">
        <f>DMIN(jukola_osuuksittain!$A$1:$T$999,"yht.aika",suodatus!$A1798:$T1799)</f>
        <v>0.72692129629629632</v>
      </c>
      <c r="K5" s="6">
        <f>DMAX(jukola_osuuksittain!$A$1:$T$999,"yht.aika",suodatus!$A1798:$T1799)</f>
        <v>0.87635416666666666</v>
      </c>
      <c r="L5" s="6">
        <f>DMIN(jukola_osuuksittain!$A$1:$T$999,"min/km",suodatus!$A1798:$T1799)</f>
        <v>9.0188746438746442E-3</v>
      </c>
      <c r="M5" s="6">
        <f>DMAX(jukola_osuuksittain!$A$1:$T$999,"min/km",suodatus!$A1798:$T1799)</f>
        <v>1.3002287339268051E-2</v>
      </c>
      <c r="N5">
        <f>DMIN(jukola_osuuksittain!$A$1:$T$999,"ma.sija",suodatus!$A1798:$T1799)</f>
        <v>1193</v>
      </c>
      <c r="O5" s="6">
        <f>DMIN(jukola_osuuksittain!$A$1:$T$999,"ero kärkeen",suodatus!$A1798:$T1799)</f>
        <v>0.39634259259259258</v>
      </c>
      <c r="P5" s="6">
        <f>DMAX(jukola_osuuksittain!$A$1:$T$999,"ero kärkeen",suodatus!$A1798:$T1799)</f>
        <v>0.52032407407407399</v>
      </c>
      <c r="Q5" s="6">
        <f>DMIN(jukola_osuuksittain!$A$1:$T$999,"ero (min/km)",suodatus!$A1798:$T1799)</f>
        <v>4.917401893208345E-3</v>
      </c>
      <c r="R5" s="6">
        <f>DMAX(jukola_osuuksittain!$A$1:$T$999,"ero (min/km)",suodatus!$A1798:$T1799)</f>
        <v>7.7199417518408597E-3</v>
      </c>
    </row>
    <row r="6" spans="1:18" ht="15" thickBot="1" x14ac:dyDescent="0.4"/>
    <row r="7" spans="1:18" ht="15" thickBot="1" x14ac:dyDescent="0.4">
      <c r="A7" s="22" t="s">
        <v>117</v>
      </c>
      <c r="B7" s="14">
        <f>SUM(B3:B6)</f>
        <v>60</v>
      </c>
      <c r="C7" s="14">
        <f>SUM(C3:C6)</f>
        <v>410</v>
      </c>
      <c r="D7" s="14">
        <f>SUM(D3:D6)</f>
        <v>4532.1400000000003</v>
      </c>
      <c r="E7" s="14"/>
      <c r="F7" s="15">
        <f>SUM(F3:F6)</f>
        <v>31.768703703703704</v>
      </c>
      <c r="G7" s="14">
        <f>SUM(G3:G6)</f>
        <v>5</v>
      </c>
      <c r="H7" s="14">
        <f>SUM(H3:H6)</f>
        <v>4</v>
      </c>
      <c r="I7" s="15"/>
      <c r="J7" s="15">
        <f>MIN(J3:J5)</f>
        <v>0.41723379629629626</v>
      </c>
      <c r="K7" s="15">
        <f>MAX(K3:K5)</f>
        <v>0.88011574074074073</v>
      </c>
      <c r="L7" s="15">
        <f>MIN(L3:L5)</f>
        <v>4.7902846876727474E-3</v>
      </c>
      <c r="M7" s="15">
        <f>MAX(M3:M5)</f>
        <v>1.3002287339268051E-2</v>
      </c>
      <c r="N7" s="14">
        <f>MIN(N3:N5)</f>
        <v>477</v>
      </c>
      <c r="O7" s="15">
        <f>MIN(O3:O5)</f>
        <v>0.13122685185185179</v>
      </c>
      <c r="P7" s="15">
        <f>MAX(P3:P5)</f>
        <v>0.53193287037037029</v>
      </c>
      <c r="Q7" s="15">
        <f t="shared" ref="Q7" si="0">MIN(Q3:Q5)</f>
        <v>1.5066228685631665E-3</v>
      </c>
      <c r="R7" s="15">
        <f>MAX(R3:R5)</f>
        <v>7.7199417518408597E-3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81"/>
  <sheetViews>
    <sheetView topLeftCell="A459" workbookViewId="0">
      <selection activeCell="R481" sqref="R481"/>
    </sheetView>
  </sheetViews>
  <sheetFormatPr defaultRowHeight="14.5" x14ac:dyDescent="0.35"/>
  <cols>
    <col min="1" max="1" width="5.26953125" customWidth="1"/>
    <col min="2" max="2" width="6.81640625" customWidth="1"/>
    <col min="3" max="3" width="2.7265625" customWidth="1"/>
    <col min="4" max="4" width="19.26953125" customWidth="1"/>
    <col min="5" max="5" width="6.453125" customWidth="1"/>
    <col min="6" max="6" width="5.54296875" customWidth="1"/>
    <col min="7" max="7" width="8.7265625" customWidth="1"/>
    <col min="8" max="8" width="8.26953125" customWidth="1"/>
    <col min="9" max="9" width="6.81640625" customWidth="1"/>
    <col min="10" max="10" width="8.7265625" customWidth="1"/>
    <col min="11" max="12" width="6.81640625" customWidth="1"/>
    <col min="13" max="13" width="7.54296875" customWidth="1"/>
    <col min="14" max="14" width="2.453125" customWidth="1"/>
    <col min="15" max="15" width="11.54296875" customWidth="1"/>
    <col min="16" max="16" width="12.453125" customWidth="1"/>
    <col min="17" max="17" width="2.453125" customWidth="1"/>
    <col min="18" max="18" width="10.26953125" customWidth="1"/>
    <col min="19" max="19" width="16.26953125" customWidth="1"/>
    <col min="20" max="20" width="19.1796875" customWidth="1"/>
  </cols>
  <sheetData>
    <row r="1" spans="1:20" x14ac:dyDescent="0.35">
      <c r="A1" t="s">
        <v>118</v>
      </c>
      <c r="B1" t="s">
        <v>119</v>
      </c>
      <c r="C1" t="s">
        <v>120</v>
      </c>
      <c r="D1" t="s">
        <v>121</v>
      </c>
      <c r="E1" t="s">
        <v>122</v>
      </c>
      <c r="F1" t="s">
        <v>123</v>
      </c>
      <c r="G1" t="s">
        <v>124</v>
      </c>
      <c r="H1" t="s">
        <v>2</v>
      </c>
      <c r="I1" t="s">
        <v>125</v>
      </c>
      <c r="J1" t="s">
        <v>106</v>
      </c>
      <c r="K1" t="s">
        <v>126</v>
      </c>
      <c r="L1" t="s">
        <v>127</v>
      </c>
      <c r="M1" t="s">
        <v>128</v>
      </c>
      <c r="O1" t="s">
        <v>129</v>
      </c>
      <c r="P1" t="s">
        <v>130</v>
      </c>
      <c r="R1" t="s">
        <v>131</v>
      </c>
      <c r="S1" t="s">
        <v>121</v>
      </c>
      <c r="T1" t="s">
        <v>132</v>
      </c>
    </row>
    <row r="2" spans="1:20" x14ac:dyDescent="0.35">
      <c r="A2">
        <v>1995</v>
      </c>
      <c r="B2" t="s">
        <v>133</v>
      </c>
      <c r="C2">
        <v>1</v>
      </c>
      <c r="D2" t="s">
        <v>43</v>
      </c>
      <c r="E2">
        <v>10.1</v>
      </c>
      <c r="G2" s="1">
        <v>6.6342592592592592E-2</v>
      </c>
      <c r="H2" s="1">
        <f>G2/E2</f>
        <v>6.5685735240190689E-3</v>
      </c>
      <c r="I2">
        <v>712</v>
      </c>
      <c r="J2" s="1">
        <v>6.6342592592592592E-2</v>
      </c>
      <c r="L2">
        <v>712</v>
      </c>
      <c r="O2" s="1">
        <f>G2-R2</f>
        <v>2.0162037037037034E-2</v>
      </c>
      <c r="P2" s="1">
        <f>O2/E2</f>
        <v>1.9962412907957462E-3</v>
      </c>
      <c r="R2" s="1">
        <v>4.6180555555555558E-2</v>
      </c>
      <c r="S2" t="s">
        <v>134</v>
      </c>
      <c r="T2" t="s">
        <v>135</v>
      </c>
    </row>
    <row r="3" spans="1:20" x14ac:dyDescent="0.35">
      <c r="A3">
        <v>1995</v>
      </c>
      <c r="B3" t="s">
        <v>133</v>
      </c>
      <c r="C3">
        <v>2</v>
      </c>
      <c r="D3" t="s">
        <v>65</v>
      </c>
      <c r="E3">
        <v>12</v>
      </c>
      <c r="G3" s="1">
        <v>9.7106481481481488E-2</v>
      </c>
      <c r="H3" s="1">
        <f t="shared" ref="H3:H66" si="0">G3/E3</f>
        <v>8.0922067901234573E-3</v>
      </c>
      <c r="I3">
        <v>648</v>
      </c>
      <c r="J3" s="1">
        <v>0.16344907407407408</v>
      </c>
      <c r="K3">
        <v>712</v>
      </c>
      <c r="L3">
        <v>636</v>
      </c>
      <c r="M3">
        <f>L3-K3</f>
        <v>-76</v>
      </c>
      <c r="O3" s="1">
        <f t="shared" ref="O3:O66" si="1">G3-R3</f>
        <v>3.559027777777779E-2</v>
      </c>
      <c r="P3" s="1">
        <f t="shared" ref="P3:P66" si="2">O3/E3</f>
        <v>2.9658564814814825E-3</v>
      </c>
      <c r="R3" s="1">
        <v>6.1516203703703698E-2</v>
      </c>
      <c r="S3" t="s">
        <v>136</v>
      </c>
      <c r="T3" t="s">
        <v>137</v>
      </c>
    </row>
    <row r="4" spans="1:20" x14ac:dyDescent="0.35">
      <c r="A4">
        <v>1995</v>
      </c>
      <c r="B4" t="s">
        <v>133</v>
      </c>
      <c r="C4">
        <v>3</v>
      </c>
      <c r="D4" t="s">
        <v>78</v>
      </c>
      <c r="E4">
        <v>13.1</v>
      </c>
      <c r="G4" s="1">
        <v>0.11513888888888889</v>
      </c>
      <c r="H4" s="1">
        <f t="shared" si="0"/>
        <v>8.7892281594571676E-3</v>
      </c>
      <c r="I4">
        <v>854</v>
      </c>
      <c r="J4" s="1">
        <v>0.27859953703703705</v>
      </c>
      <c r="K4">
        <v>636</v>
      </c>
      <c r="L4">
        <v>727</v>
      </c>
      <c r="M4">
        <f t="shared" ref="M4:M67" si="3">L4-K4</f>
        <v>91</v>
      </c>
      <c r="O4" s="1">
        <f t="shared" si="1"/>
        <v>5.2303240740740747E-2</v>
      </c>
      <c r="P4" s="1">
        <f t="shared" si="2"/>
        <v>3.992613797003111E-3</v>
      </c>
      <c r="R4" s="1">
        <v>6.283564814814814E-2</v>
      </c>
      <c r="S4" t="s">
        <v>138</v>
      </c>
      <c r="T4" t="s">
        <v>139</v>
      </c>
    </row>
    <row r="5" spans="1:20" x14ac:dyDescent="0.35">
      <c r="A5">
        <v>1995</v>
      </c>
      <c r="B5" t="s">
        <v>133</v>
      </c>
      <c r="C5">
        <v>4</v>
      </c>
      <c r="D5" t="s">
        <v>46</v>
      </c>
      <c r="E5">
        <v>8.1999999999999993</v>
      </c>
      <c r="G5" s="1">
        <v>5.4155092592592595E-2</v>
      </c>
      <c r="H5" s="1">
        <f t="shared" si="0"/>
        <v>6.6042795844625125E-3</v>
      </c>
      <c r="I5">
        <v>317</v>
      </c>
      <c r="J5" s="1">
        <v>0.33275462962962959</v>
      </c>
      <c r="K5">
        <v>727</v>
      </c>
      <c r="L5">
        <v>667</v>
      </c>
      <c r="M5">
        <f t="shared" si="3"/>
        <v>-60</v>
      </c>
      <c r="O5" s="1">
        <f t="shared" si="1"/>
        <v>1.261574074074074E-2</v>
      </c>
      <c r="P5" s="1">
        <f t="shared" si="2"/>
        <v>1.5385049683830172E-3</v>
      </c>
      <c r="R5" s="1">
        <v>4.1539351851851855E-2</v>
      </c>
      <c r="S5" t="s">
        <v>140</v>
      </c>
      <c r="T5" t="s">
        <v>141</v>
      </c>
    </row>
    <row r="6" spans="1:20" x14ac:dyDescent="0.35">
      <c r="A6">
        <v>1995</v>
      </c>
      <c r="B6" t="s">
        <v>133</v>
      </c>
      <c r="C6">
        <v>5</v>
      </c>
      <c r="D6" t="s">
        <v>50</v>
      </c>
      <c r="E6">
        <v>8.1999999999999993</v>
      </c>
      <c r="G6" s="1">
        <v>6.0439814814814814E-2</v>
      </c>
      <c r="H6" s="1">
        <f t="shared" si="0"/>
        <v>7.3707091237579046E-3</v>
      </c>
      <c r="I6">
        <v>512</v>
      </c>
      <c r="J6" s="1">
        <v>0.3932060185185185</v>
      </c>
      <c r="K6">
        <v>667</v>
      </c>
      <c r="L6">
        <v>615</v>
      </c>
      <c r="M6">
        <f t="shared" si="3"/>
        <v>-52</v>
      </c>
      <c r="O6" s="1">
        <f t="shared" si="1"/>
        <v>2.4826388888888891E-2</v>
      </c>
      <c r="P6" s="1">
        <f t="shared" si="2"/>
        <v>3.0276084010840113E-3</v>
      </c>
      <c r="R6" s="1">
        <v>3.5613425925925923E-2</v>
      </c>
      <c r="S6" t="s">
        <v>142</v>
      </c>
      <c r="T6" t="s">
        <v>143</v>
      </c>
    </row>
    <row r="7" spans="1:20" x14ac:dyDescent="0.35">
      <c r="A7">
        <v>1995</v>
      </c>
      <c r="B7" t="s">
        <v>133</v>
      </c>
      <c r="C7">
        <v>6</v>
      </c>
      <c r="D7" t="s">
        <v>81</v>
      </c>
      <c r="E7">
        <v>10.4</v>
      </c>
      <c r="G7" s="1">
        <v>0.10267361111111112</v>
      </c>
      <c r="H7" s="1">
        <f t="shared" si="0"/>
        <v>9.8724626068376065E-3</v>
      </c>
      <c r="I7">
        <v>1001</v>
      </c>
      <c r="J7" s="1">
        <v>0.49587962962962967</v>
      </c>
      <c r="K7">
        <v>615</v>
      </c>
      <c r="L7">
        <v>699</v>
      </c>
      <c r="M7">
        <f t="shared" si="3"/>
        <v>84</v>
      </c>
      <c r="O7" s="1">
        <f t="shared" si="1"/>
        <v>5.7708333333333341E-2</v>
      </c>
      <c r="P7" s="1">
        <f t="shared" si="2"/>
        <v>5.5488782051282054E-3</v>
      </c>
      <c r="R7" s="1">
        <v>4.4965277777777778E-2</v>
      </c>
      <c r="S7" t="s">
        <v>144</v>
      </c>
      <c r="T7" t="s">
        <v>141</v>
      </c>
    </row>
    <row r="8" spans="1:20" x14ac:dyDescent="0.35">
      <c r="A8">
        <v>1995</v>
      </c>
      <c r="B8" t="s">
        <v>133</v>
      </c>
      <c r="C8">
        <v>7</v>
      </c>
      <c r="D8" t="s">
        <v>36</v>
      </c>
      <c r="E8">
        <v>14.1</v>
      </c>
      <c r="G8" s="1">
        <v>0.10151620370370369</v>
      </c>
      <c r="H8" s="1">
        <f t="shared" si="0"/>
        <v>7.1997307591279217E-3</v>
      </c>
      <c r="I8">
        <v>660</v>
      </c>
      <c r="J8" s="1">
        <v>0.59739583333333335</v>
      </c>
      <c r="K8">
        <v>699</v>
      </c>
      <c r="L8">
        <v>675</v>
      </c>
      <c r="M8">
        <f t="shared" si="3"/>
        <v>-24</v>
      </c>
      <c r="O8" s="1">
        <f t="shared" si="1"/>
        <v>4.0243055555555539E-2</v>
      </c>
      <c r="P8" s="1">
        <f t="shared" si="2"/>
        <v>2.854117415287627E-3</v>
      </c>
      <c r="R8" s="1">
        <v>6.1273148148148153E-2</v>
      </c>
      <c r="S8" t="s">
        <v>145</v>
      </c>
      <c r="T8" t="s">
        <v>146</v>
      </c>
    </row>
    <row r="9" spans="1:20" x14ac:dyDescent="0.35">
      <c r="A9" s="4">
        <v>1995</v>
      </c>
      <c r="B9" s="4" t="s">
        <v>133</v>
      </c>
      <c r="C9" s="4">
        <v>7</v>
      </c>
      <c r="D9" s="4" t="s">
        <v>147</v>
      </c>
      <c r="E9" s="4">
        <v>76.099999999999994</v>
      </c>
      <c r="F9" s="4"/>
      <c r="G9" s="5">
        <v>0.59739583333333335</v>
      </c>
      <c r="H9" s="5">
        <f t="shared" si="0"/>
        <v>7.8501423565484028E-3</v>
      </c>
      <c r="I9" s="4"/>
      <c r="J9" s="5">
        <v>0.59739583333333335</v>
      </c>
      <c r="K9" s="4"/>
      <c r="L9" s="4">
        <v>675</v>
      </c>
      <c r="M9" s="4"/>
      <c r="N9" s="4"/>
      <c r="O9" s="5">
        <f t="shared" si="1"/>
        <v>0.22454861111111107</v>
      </c>
      <c r="P9" s="5">
        <f t="shared" si="2"/>
        <v>2.9507044824061903E-3</v>
      </c>
      <c r="Q9" s="4"/>
      <c r="R9" s="5">
        <v>0.37284722222222227</v>
      </c>
      <c r="S9" s="4"/>
      <c r="T9" s="4" t="s">
        <v>148</v>
      </c>
    </row>
    <row r="10" spans="1:20" x14ac:dyDescent="0.35">
      <c r="A10">
        <v>1996</v>
      </c>
      <c r="B10" t="s">
        <v>133</v>
      </c>
      <c r="C10">
        <v>1</v>
      </c>
      <c r="D10" t="s">
        <v>37</v>
      </c>
      <c r="E10">
        <v>13.1</v>
      </c>
      <c r="G10" s="1">
        <v>7.8807870370370361E-2</v>
      </c>
      <c r="H10" s="1">
        <f t="shared" si="0"/>
        <v>6.0158679672038442E-3</v>
      </c>
      <c r="I10">
        <v>904</v>
      </c>
      <c r="L10">
        <v>904</v>
      </c>
      <c r="O10" s="1">
        <f t="shared" si="1"/>
        <v>2.8009259259259248E-2</v>
      </c>
      <c r="P10" s="1">
        <f t="shared" si="2"/>
        <v>2.1381113938365838E-3</v>
      </c>
      <c r="R10" s="1">
        <v>5.0798611111111114E-2</v>
      </c>
      <c r="S10" t="s">
        <v>149</v>
      </c>
      <c r="T10" t="s">
        <v>150</v>
      </c>
    </row>
    <row r="11" spans="1:20" x14ac:dyDescent="0.35">
      <c r="A11">
        <v>1996</v>
      </c>
      <c r="B11" t="s">
        <v>133</v>
      </c>
      <c r="C11">
        <v>2</v>
      </c>
      <c r="D11" t="s">
        <v>43</v>
      </c>
      <c r="E11">
        <v>13.5</v>
      </c>
      <c r="G11" s="1">
        <v>0.13035879629629629</v>
      </c>
      <c r="H11" s="1">
        <f t="shared" si="0"/>
        <v>9.656207133058984E-3</v>
      </c>
      <c r="I11">
        <v>1015</v>
      </c>
      <c r="J11" s="1">
        <v>0.20917824074074073</v>
      </c>
      <c r="K11">
        <v>904</v>
      </c>
      <c r="L11">
        <v>1005</v>
      </c>
      <c r="M11">
        <f t="shared" si="3"/>
        <v>101</v>
      </c>
      <c r="O11" s="1">
        <f t="shared" si="1"/>
        <v>7.6192129629629624E-2</v>
      </c>
      <c r="P11" s="1">
        <f t="shared" si="2"/>
        <v>5.6438614540466388E-3</v>
      </c>
      <c r="R11" s="1">
        <v>5.4166666666666669E-2</v>
      </c>
      <c r="S11" t="s">
        <v>151</v>
      </c>
      <c r="T11" t="s">
        <v>152</v>
      </c>
    </row>
    <row r="12" spans="1:20" x14ac:dyDescent="0.35">
      <c r="A12">
        <v>1996</v>
      </c>
      <c r="B12" t="s">
        <v>133</v>
      </c>
      <c r="C12">
        <v>3</v>
      </c>
      <c r="D12" t="s">
        <v>46</v>
      </c>
      <c r="E12">
        <v>10.7</v>
      </c>
      <c r="G12" s="1">
        <v>6.5347222222222223E-2</v>
      </c>
      <c r="H12" s="1">
        <f t="shared" si="0"/>
        <v>6.1072170301142269E-3</v>
      </c>
      <c r="I12">
        <v>792</v>
      </c>
      <c r="J12" s="1">
        <v>0.27452546296296299</v>
      </c>
      <c r="K12">
        <v>1005</v>
      </c>
      <c r="L12">
        <v>987</v>
      </c>
      <c r="M12">
        <f t="shared" si="3"/>
        <v>-18</v>
      </c>
      <c r="O12" s="1">
        <f t="shared" si="1"/>
        <v>2.4074074074074074E-2</v>
      </c>
      <c r="P12" s="1">
        <f t="shared" si="2"/>
        <v>2.2499134648667359E-3</v>
      </c>
      <c r="R12" s="1">
        <v>4.1273148148148149E-2</v>
      </c>
      <c r="S12" t="s">
        <v>153</v>
      </c>
      <c r="T12" t="s">
        <v>154</v>
      </c>
    </row>
    <row r="13" spans="1:20" x14ac:dyDescent="0.35">
      <c r="A13">
        <v>1996</v>
      </c>
      <c r="B13" t="s">
        <v>133</v>
      </c>
      <c r="C13">
        <v>4</v>
      </c>
      <c r="D13" t="s">
        <v>50</v>
      </c>
      <c r="E13">
        <v>8.9</v>
      </c>
      <c r="G13" s="1">
        <v>4.3217592592592592E-2</v>
      </c>
      <c r="H13" s="1">
        <f t="shared" si="0"/>
        <v>4.855909280066583E-3</v>
      </c>
      <c r="I13">
        <v>470</v>
      </c>
      <c r="J13" s="1">
        <v>0.31775462962962964</v>
      </c>
      <c r="K13">
        <v>987</v>
      </c>
      <c r="L13">
        <v>958</v>
      </c>
      <c r="M13">
        <f t="shared" si="3"/>
        <v>-29</v>
      </c>
      <c r="O13" s="1">
        <f t="shared" si="1"/>
        <v>1.321759259259259E-2</v>
      </c>
      <c r="P13" s="1">
        <f t="shared" si="2"/>
        <v>1.4851227632126504E-3</v>
      </c>
      <c r="R13" s="1">
        <v>3.0000000000000002E-2</v>
      </c>
      <c r="S13" t="s">
        <v>155</v>
      </c>
      <c r="T13" t="s">
        <v>156</v>
      </c>
    </row>
    <row r="14" spans="1:20" x14ac:dyDescent="0.35">
      <c r="A14">
        <v>1996</v>
      </c>
      <c r="B14" t="s">
        <v>133</v>
      </c>
      <c r="C14">
        <v>5</v>
      </c>
      <c r="D14" t="s">
        <v>96</v>
      </c>
      <c r="E14">
        <v>8.9</v>
      </c>
      <c r="G14" s="1">
        <v>4.9675925925925929E-2</v>
      </c>
      <c r="H14" s="1">
        <f t="shared" si="0"/>
        <v>5.5815647107781939E-3</v>
      </c>
      <c r="I14">
        <v>666</v>
      </c>
      <c r="J14" s="1">
        <v>0.36743055555555554</v>
      </c>
      <c r="K14">
        <v>958</v>
      </c>
      <c r="L14">
        <v>924</v>
      </c>
      <c r="M14">
        <f t="shared" si="3"/>
        <v>-34</v>
      </c>
      <c r="O14" s="1">
        <f t="shared" si="1"/>
        <v>2.1099537037037042E-2</v>
      </c>
      <c r="P14" s="1">
        <f t="shared" si="2"/>
        <v>2.3707344985434875E-3</v>
      </c>
      <c r="R14" s="1">
        <v>2.8576388888888887E-2</v>
      </c>
      <c r="S14" t="s">
        <v>157</v>
      </c>
      <c r="T14" t="s">
        <v>158</v>
      </c>
    </row>
    <row r="15" spans="1:20" x14ac:dyDescent="0.35">
      <c r="A15">
        <v>1996</v>
      </c>
      <c r="B15" t="s">
        <v>133</v>
      </c>
      <c r="C15">
        <v>6</v>
      </c>
      <c r="D15" t="s">
        <v>81</v>
      </c>
      <c r="E15">
        <v>12.2</v>
      </c>
      <c r="G15" s="1">
        <v>0.10503472222222222</v>
      </c>
      <c r="H15" s="1">
        <f t="shared" si="0"/>
        <v>8.6094034608378885E-3</v>
      </c>
      <c r="I15">
        <v>985</v>
      </c>
      <c r="J15" s="1">
        <v>0.47247685185185184</v>
      </c>
      <c r="K15">
        <v>924</v>
      </c>
      <c r="L15">
        <v>950</v>
      </c>
      <c r="M15">
        <f t="shared" si="3"/>
        <v>26</v>
      </c>
      <c r="O15" s="1">
        <f t="shared" si="1"/>
        <v>5.9004629629629636E-2</v>
      </c>
      <c r="P15" s="1">
        <f t="shared" si="2"/>
        <v>4.836445051608987E-3</v>
      </c>
      <c r="R15" s="1">
        <v>4.6030092592592588E-2</v>
      </c>
      <c r="S15" t="s">
        <v>159</v>
      </c>
      <c r="T15" t="s">
        <v>160</v>
      </c>
    </row>
    <row r="16" spans="1:20" x14ac:dyDescent="0.35">
      <c r="A16">
        <v>1996</v>
      </c>
      <c r="B16" t="s">
        <v>133</v>
      </c>
      <c r="C16">
        <v>7</v>
      </c>
      <c r="D16" t="s">
        <v>36</v>
      </c>
      <c r="E16">
        <v>16.100000000000001</v>
      </c>
      <c r="G16" s="1">
        <v>9.341435185185186E-2</v>
      </c>
      <c r="H16" s="1">
        <f t="shared" si="0"/>
        <v>5.8021336553945252E-3</v>
      </c>
      <c r="I16">
        <v>625</v>
      </c>
      <c r="J16" s="1">
        <v>0.56590277777777775</v>
      </c>
      <c r="K16">
        <v>950</v>
      </c>
      <c r="L16">
        <v>898</v>
      </c>
      <c r="M16">
        <f t="shared" si="3"/>
        <v>-52</v>
      </c>
      <c r="O16" s="1">
        <f t="shared" si="1"/>
        <v>3.1770833333333345E-2</v>
      </c>
      <c r="P16" s="1">
        <f t="shared" si="2"/>
        <v>1.9733436853002074E-3</v>
      </c>
      <c r="R16" s="1">
        <v>6.1643518518518514E-2</v>
      </c>
      <c r="S16" t="s">
        <v>161</v>
      </c>
      <c r="T16" t="s">
        <v>139</v>
      </c>
    </row>
    <row r="17" spans="1:20" x14ac:dyDescent="0.35">
      <c r="A17" s="4">
        <v>1996</v>
      </c>
      <c r="B17" s="4" t="s">
        <v>133</v>
      </c>
      <c r="C17" s="4">
        <v>7</v>
      </c>
      <c r="D17" s="4" t="s">
        <v>147</v>
      </c>
      <c r="E17" s="4">
        <v>83.4</v>
      </c>
      <c r="F17" s="4"/>
      <c r="G17" s="5">
        <v>0.56590277777777775</v>
      </c>
      <c r="H17" s="5">
        <f t="shared" si="0"/>
        <v>6.7854050093258721E-3</v>
      </c>
      <c r="I17" s="4"/>
      <c r="J17" s="5">
        <v>0.56590277777777775</v>
      </c>
      <c r="K17" s="4"/>
      <c r="L17" s="4">
        <v>898</v>
      </c>
      <c r="M17" s="4"/>
      <c r="N17" s="4"/>
      <c r="O17" s="5">
        <f t="shared" si="1"/>
        <v>0.23978009259259253</v>
      </c>
      <c r="P17" s="5">
        <f t="shared" si="2"/>
        <v>2.8750610622613011E-3</v>
      </c>
      <c r="Q17" s="4"/>
      <c r="R17" s="5">
        <v>0.32612268518518522</v>
      </c>
      <c r="S17" s="4"/>
      <c r="T17" s="4" t="s">
        <v>162</v>
      </c>
    </row>
    <row r="18" spans="1:20" x14ac:dyDescent="0.35">
      <c r="A18">
        <v>1996</v>
      </c>
      <c r="B18" t="s">
        <v>163</v>
      </c>
      <c r="C18">
        <v>1</v>
      </c>
      <c r="D18" t="s">
        <v>86</v>
      </c>
      <c r="E18">
        <v>13.1</v>
      </c>
      <c r="G18" s="1">
        <v>8.4293981481481484E-2</v>
      </c>
      <c r="H18" s="1">
        <f t="shared" si="0"/>
        <v>6.4346550749222508E-3</v>
      </c>
      <c r="I18">
        <v>969</v>
      </c>
      <c r="J18" s="1">
        <v>8.4293981481481484E-2</v>
      </c>
      <c r="L18">
        <v>969</v>
      </c>
      <c r="O18" s="1">
        <f t="shared" si="1"/>
        <v>3.349537037037037E-2</v>
      </c>
      <c r="P18" s="1">
        <f t="shared" si="2"/>
        <v>2.55689850155499E-3</v>
      </c>
      <c r="R18" s="1">
        <v>5.0798611111111114E-2</v>
      </c>
      <c r="S18" t="s">
        <v>149</v>
      </c>
      <c r="T18" t="s">
        <v>150</v>
      </c>
    </row>
    <row r="19" spans="1:20" x14ac:dyDescent="0.35">
      <c r="A19">
        <v>1996</v>
      </c>
      <c r="B19" t="s">
        <v>163</v>
      </c>
      <c r="C19">
        <v>2</v>
      </c>
      <c r="D19" t="s">
        <v>79</v>
      </c>
      <c r="E19">
        <v>13.5</v>
      </c>
      <c r="G19" s="1">
        <v>0.1203587962962963</v>
      </c>
      <c r="H19" s="1">
        <f t="shared" si="0"/>
        <v>8.9154663923182442E-3</v>
      </c>
      <c r="I19">
        <v>1006</v>
      </c>
      <c r="J19" s="1">
        <v>0.20465277777777779</v>
      </c>
      <c r="K19">
        <v>969</v>
      </c>
      <c r="L19">
        <v>997</v>
      </c>
      <c r="M19">
        <f t="shared" si="3"/>
        <v>28</v>
      </c>
      <c r="O19" s="1">
        <f t="shared" si="1"/>
        <v>6.6192129629629629E-2</v>
      </c>
      <c r="P19" s="1">
        <f t="shared" si="2"/>
        <v>4.9031207133058982E-3</v>
      </c>
      <c r="R19" s="1">
        <v>5.4166666666666669E-2</v>
      </c>
      <c r="S19" t="s">
        <v>151</v>
      </c>
      <c r="T19" t="s">
        <v>152</v>
      </c>
    </row>
    <row r="20" spans="1:20" x14ac:dyDescent="0.35">
      <c r="A20">
        <v>1996</v>
      </c>
      <c r="B20" t="s">
        <v>163</v>
      </c>
      <c r="C20">
        <v>3</v>
      </c>
      <c r="D20" t="s">
        <v>92</v>
      </c>
      <c r="E20">
        <v>10.7</v>
      </c>
      <c r="G20" s="1">
        <v>7.7696759259259257E-2</v>
      </c>
      <c r="H20" s="1">
        <f t="shared" si="0"/>
        <v>7.2613793700242301E-3</v>
      </c>
      <c r="I20">
        <v>960</v>
      </c>
      <c r="J20" s="1">
        <v>0.28234953703703702</v>
      </c>
      <c r="K20">
        <v>997</v>
      </c>
      <c r="L20">
        <v>995</v>
      </c>
      <c r="M20">
        <f t="shared" si="3"/>
        <v>-2</v>
      </c>
      <c r="O20" s="1">
        <f t="shared" si="1"/>
        <v>3.6423611111111108E-2</v>
      </c>
      <c r="P20" s="1">
        <f t="shared" si="2"/>
        <v>3.4040758047767395E-3</v>
      </c>
      <c r="R20" s="1">
        <v>4.1273148148148149E-2</v>
      </c>
      <c r="S20" t="s">
        <v>153</v>
      </c>
      <c r="T20" t="s">
        <v>154</v>
      </c>
    </row>
    <row r="21" spans="1:20" x14ac:dyDescent="0.35">
      <c r="A21">
        <v>1996</v>
      </c>
      <c r="B21" t="s">
        <v>163</v>
      </c>
      <c r="C21">
        <v>4</v>
      </c>
      <c r="D21" t="s">
        <v>28</v>
      </c>
      <c r="E21">
        <v>8.9</v>
      </c>
      <c r="G21" s="1">
        <v>0.10195601851851853</v>
      </c>
      <c r="H21" s="1">
        <f t="shared" si="0"/>
        <v>1.145573241781107E-2</v>
      </c>
      <c r="I21">
        <v>1022</v>
      </c>
      <c r="J21" s="1">
        <v>0.38431712962962966</v>
      </c>
      <c r="K21">
        <v>995</v>
      </c>
      <c r="L21">
        <v>1010</v>
      </c>
      <c r="M21">
        <f t="shared" si="3"/>
        <v>15</v>
      </c>
      <c r="O21" s="1">
        <f t="shared" si="1"/>
        <v>7.195601851851853E-2</v>
      </c>
      <c r="P21" s="1">
        <f t="shared" si="2"/>
        <v>8.0849459009571384E-3</v>
      </c>
      <c r="R21" s="1">
        <v>3.0000000000000002E-2</v>
      </c>
      <c r="S21" t="s">
        <v>155</v>
      </c>
      <c r="T21" t="s">
        <v>156</v>
      </c>
    </row>
    <row r="22" spans="1:20" x14ac:dyDescent="0.35">
      <c r="A22">
        <v>1996</v>
      </c>
      <c r="B22" t="s">
        <v>163</v>
      </c>
      <c r="C22">
        <v>5</v>
      </c>
      <c r="D22" t="s">
        <v>91</v>
      </c>
      <c r="E22">
        <v>8.9</v>
      </c>
      <c r="G22" s="1">
        <v>7.5219907407407416E-2</v>
      </c>
      <c r="H22" s="1">
        <f t="shared" si="0"/>
        <v>8.4516749895963382E-3</v>
      </c>
      <c r="I22">
        <v>983</v>
      </c>
      <c r="J22" s="1">
        <v>0.45954861111111112</v>
      </c>
      <c r="K22">
        <v>1010</v>
      </c>
      <c r="L22">
        <v>1000</v>
      </c>
      <c r="M22">
        <f t="shared" si="3"/>
        <v>-10</v>
      </c>
      <c r="O22" s="1">
        <f t="shared" si="1"/>
        <v>4.6643518518518529E-2</v>
      </c>
      <c r="P22" s="1">
        <f t="shared" si="2"/>
        <v>5.2408447773616322E-3</v>
      </c>
      <c r="R22" s="1">
        <v>2.8576388888888887E-2</v>
      </c>
      <c r="S22" t="s">
        <v>157</v>
      </c>
      <c r="T22" t="s">
        <v>158</v>
      </c>
    </row>
    <row r="23" spans="1:20" x14ac:dyDescent="0.35">
      <c r="A23">
        <v>1996</v>
      </c>
      <c r="B23" t="s">
        <v>163</v>
      </c>
      <c r="C23">
        <v>6</v>
      </c>
      <c r="D23" t="s">
        <v>99</v>
      </c>
      <c r="E23">
        <v>12.2</v>
      </c>
      <c r="G23" s="1">
        <v>9.2800925925925926E-2</v>
      </c>
      <c r="H23" s="1">
        <f t="shared" si="0"/>
        <v>7.6066332726168794E-3</v>
      </c>
      <c r="I23">
        <v>960</v>
      </c>
      <c r="J23" s="1">
        <v>0.55236111111111108</v>
      </c>
      <c r="K23">
        <v>1000</v>
      </c>
      <c r="L23">
        <v>982</v>
      </c>
      <c r="M23">
        <f t="shared" si="3"/>
        <v>-18</v>
      </c>
      <c r="O23" s="1">
        <f t="shared" si="1"/>
        <v>4.6770833333333338E-2</v>
      </c>
      <c r="P23" s="1">
        <f t="shared" si="2"/>
        <v>3.8336748633879788E-3</v>
      </c>
      <c r="R23" s="1">
        <v>4.6030092592592588E-2</v>
      </c>
      <c r="S23" t="s">
        <v>159</v>
      </c>
      <c r="T23" t="s">
        <v>160</v>
      </c>
    </row>
    <row r="24" spans="1:20" x14ac:dyDescent="0.35">
      <c r="A24">
        <v>1996</v>
      </c>
      <c r="B24" t="s">
        <v>163</v>
      </c>
      <c r="C24">
        <v>7</v>
      </c>
      <c r="F24" t="s">
        <v>110</v>
      </c>
      <c r="H24" s="1"/>
      <c r="K24">
        <v>982</v>
      </c>
      <c r="O24" s="1"/>
      <c r="P24" s="1"/>
      <c r="R24" s="1">
        <v>6.1643518518518514E-2</v>
      </c>
      <c r="S24" t="s">
        <v>161</v>
      </c>
      <c r="T24" t="s">
        <v>139</v>
      </c>
    </row>
    <row r="25" spans="1:20" x14ac:dyDescent="0.35">
      <c r="A25" s="4">
        <v>1996</v>
      </c>
      <c r="B25" s="4" t="s">
        <v>163</v>
      </c>
      <c r="C25" s="4">
        <v>6</v>
      </c>
      <c r="D25" s="4" t="s">
        <v>147</v>
      </c>
      <c r="E25" s="4">
        <v>67.3</v>
      </c>
      <c r="F25" s="4" t="s">
        <v>110</v>
      </c>
      <c r="G25" s="4"/>
      <c r="H25" s="5"/>
      <c r="I25" s="4"/>
      <c r="J25" s="4"/>
      <c r="K25" s="4"/>
      <c r="L25" s="4"/>
      <c r="M25" s="4"/>
      <c r="N25" s="4"/>
      <c r="O25" s="5"/>
      <c r="P25" s="5"/>
      <c r="Q25" s="4"/>
      <c r="R25" s="5">
        <v>0.32612268518518522</v>
      </c>
      <c r="S25" s="4"/>
      <c r="T25" s="4" t="s">
        <v>162</v>
      </c>
    </row>
    <row r="26" spans="1:20" x14ac:dyDescent="0.35">
      <c r="A26">
        <v>1997</v>
      </c>
      <c r="B26" t="s">
        <v>133</v>
      </c>
      <c r="C26">
        <v>1</v>
      </c>
      <c r="D26" t="s">
        <v>69</v>
      </c>
      <c r="E26">
        <v>12.1</v>
      </c>
      <c r="G26" s="1">
        <v>6.1504629629629631E-2</v>
      </c>
      <c r="H26" s="1">
        <f t="shared" si="0"/>
        <v>5.0830272421181514E-3</v>
      </c>
      <c r="I26">
        <v>255</v>
      </c>
      <c r="J26" s="1">
        <v>6.1504629629629631E-2</v>
      </c>
      <c r="L26">
        <v>255</v>
      </c>
      <c r="O26" s="1">
        <f t="shared" si="1"/>
        <v>9.0625000000000011E-3</v>
      </c>
      <c r="P26" s="1">
        <f t="shared" si="2"/>
        <v>7.4896694214876048E-4</v>
      </c>
      <c r="R26" s="1">
        <v>5.244212962962963E-2</v>
      </c>
      <c r="S26" t="s">
        <v>164</v>
      </c>
      <c r="T26" t="s">
        <v>165</v>
      </c>
    </row>
    <row r="27" spans="1:20" x14ac:dyDescent="0.35">
      <c r="A27">
        <v>1997</v>
      </c>
      <c r="B27" t="s">
        <v>133</v>
      </c>
      <c r="C27">
        <v>2</v>
      </c>
      <c r="D27" t="s">
        <v>74</v>
      </c>
      <c r="E27">
        <v>11.1</v>
      </c>
      <c r="G27" s="1">
        <v>8.0613425925925922E-2</v>
      </c>
      <c r="H27" s="1">
        <f t="shared" si="0"/>
        <v>7.2624708041374711E-3</v>
      </c>
      <c r="I27">
        <v>901</v>
      </c>
      <c r="J27" s="1">
        <v>0.14212962962962963</v>
      </c>
      <c r="K27">
        <v>255</v>
      </c>
      <c r="L27">
        <v>715</v>
      </c>
      <c r="M27">
        <f t="shared" si="3"/>
        <v>460</v>
      </c>
      <c r="O27" s="1">
        <f t="shared" si="1"/>
        <v>3.2986111111111112E-2</v>
      </c>
      <c r="P27" s="1">
        <f t="shared" si="2"/>
        <v>2.971721721721722E-3</v>
      </c>
      <c r="R27" s="1">
        <v>4.762731481481481E-2</v>
      </c>
      <c r="S27" t="s">
        <v>166</v>
      </c>
      <c r="T27" t="s">
        <v>167</v>
      </c>
    </row>
    <row r="28" spans="1:20" x14ac:dyDescent="0.35">
      <c r="A28">
        <v>1997</v>
      </c>
      <c r="B28" t="s">
        <v>133</v>
      </c>
      <c r="C28">
        <v>3</v>
      </c>
      <c r="D28" t="s">
        <v>43</v>
      </c>
      <c r="E28">
        <v>13</v>
      </c>
      <c r="G28" s="1">
        <v>9.9675925925925932E-2</v>
      </c>
      <c r="H28" s="1">
        <f t="shared" si="0"/>
        <v>7.6673789173789175E-3</v>
      </c>
      <c r="I28">
        <v>905</v>
      </c>
      <c r="J28" s="1">
        <v>0.24180555555555558</v>
      </c>
      <c r="K28">
        <v>715</v>
      </c>
      <c r="L28">
        <v>561</v>
      </c>
      <c r="M28">
        <f t="shared" si="3"/>
        <v>-154</v>
      </c>
      <c r="O28" s="1">
        <f t="shared" si="1"/>
        <v>4.3414351851851864E-2</v>
      </c>
      <c r="P28" s="1">
        <f t="shared" si="2"/>
        <v>3.339565527065528E-3</v>
      </c>
      <c r="R28" s="1">
        <v>5.6261574074074068E-2</v>
      </c>
      <c r="S28" t="s">
        <v>168</v>
      </c>
      <c r="T28" t="s">
        <v>169</v>
      </c>
    </row>
    <row r="29" spans="1:20" x14ac:dyDescent="0.35">
      <c r="A29">
        <v>1997</v>
      </c>
      <c r="B29" t="s">
        <v>133</v>
      </c>
      <c r="C29">
        <v>4</v>
      </c>
      <c r="D29" t="s">
        <v>50</v>
      </c>
      <c r="E29">
        <v>7.3</v>
      </c>
      <c r="G29" s="1">
        <v>6.8240740740740741E-2</v>
      </c>
      <c r="H29" s="1">
        <f t="shared" si="0"/>
        <v>9.3480466768137999E-3</v>
      </c>
      <c r="I29">
        <v>984</v>
      </c>
      <c r="J29" s="1">
        <v>0.31005787037037036</v>
      </c>
      <c r="K29">
        <v>561</v>
      </c>
      <c r="L29">
        <v>803</v>
      </c>
      <c r="M29">
        <f t="shared" si="3"/>
        <v>242</v>
      </c>
      <c r="O29" s="1">
        <f t="shared" si="1"/>
        <v>3.5682870370370372E-2</v>
      </c>
      <c r="P29" s="1">
        <f t="shared" si="2"/>
        <v>4.8880644342973109E-3</v>
      </c>
      <c r="R29" s="1">
        <v>3.2557870370370369E-2</v>
      </c>
      <c r="S29" t="s">
        <v>170</v>
      </c>
      <c r="T29" t="s">
        <v>143</v>
      </c>
    </row>
    <row r="30" spans="1:20" x14ac:dyDescent="0.35">
      <c r="A30">
        <v>1997</v>
      </c>
      <c r="B30" t="s">
        <v>133</v>
      </c>
      <c r="C30">
        <v>5</v>
      </c>
      <c r="D30" t="s">
        <v>96</v>
      </c>
      <c r="E30">
        <v>11.9</v>
      </c>
      <c r="G30" s="1">
        <v>7.6817129629629624E-2</v>
      </c>
      <c r="H30" s="1">
        <f t="shared" si="0"/>
        <v>6.4552209772797998E-3</v>
      </c>
      <c r="I30">
        <v>498</v>
      </c>
      <c r="J30" s="1">
        <v>0.38687500000000002</v>
      </c>
      <c r="K30">
        <v>803</v>
      </c>
      <c r="L30">
        <v>701</v>
      </c>
      <c r="M30">
        <f t="shared" si="3"/>
        <v>-102</v>
      </c>
      <c r="O30" s="1">
        <f t="shared" si="1"/>
        <v>2.8819444444444439E-2</v>
      </c>
      <c r="P30" s="1">
        <f t="shared" si="2"/>
        <v>2.421802054154995E-3</v>
      </c>
      <c r="R30" s="1">
        <v>4.7997685185185185E-2</v>
      </c>
      <c r="S30" t="s">
        <v>171</v>
      </c>
      <c r="T30" t="s">
        <v>172</v>
      </c>
    </row>
    <row r="31" spans="1:20" x14ac:dyDescent="0.35">
      <c r="A31">
        <v>1997</v>
      </c>
      <c r="B31" t="s">
        <v>133</v>
      </c>
      <c r="C31">
        <v>6</v>
      </c>
      <c r="D31" t="s">
        <v>78</v>
      </c>
      <c r="E31">
        <v>6.42</v>
      </c>
      <c r="G31" s="1">
        <v>4.3784722222222218E-2</v>
      </c>
      <c r="H31" s="1">
        <f t="shared" si="0"/>
        <v>6.8200501903772923E-3</v>
      </c>
      <c r="I31">
        <v>504</v>
      </c>
      <c r="J31" s="1">
        <v>0.43065972222222221</v>
      </c>
      <c r="K31">
        <v>701</v>
      </c>
      <c r="L31">
        <v>667</v>
      </c>
      <c r="M31">
        <f t="shared" si="3"/>
        <v>-34</v>
      </c>
      <c r="O31" s="1">
        <f t="shared" si="1"/>
        <v>1.861111111111111E-2</v>
      </c>
      <c r="P31" s="1">
        <f t="shared" si="2"/>
        <v>2.898926964347525E-3</v>
      </c>
      <c r="R31" s="1">
        <v>2.5173611111111108E-2</v>
      </c>
      <c r="S31" t="s">
        <v>173</v>
      </c>
      <c r="T31" t="s">
        <v>172</v>
      </c>
    </row>
    <row r="32" spans="1:20" x14ac:dyDescent="0.35">
      <c r="A32">
        <v>1997</v>
      </c>
      <c r="B32" t="s">
        <v>133</v>
      </c>
      <c r="C32">
        <v>7</v>
      </c>
      <c r="D32" t="s">
        <v>36</v>
      </c>
      <c r="E32">
        <v>14.6</v>
      </c>
      <c r="G32" s="1">
        <v>8.5150462962962969E-2</v>
      </c>
      <c r="H32" s="1">
        <f t="shared" si="0"/>
        <v>5.832223490613902E-3</v>
      </c>
      <c r="I32">
        <v>347</v>
      </c>
      <c r="J32" s="1">
        <v>0.51582175925925922</v>
      </c>
      <c r="K32">
        <v>667</v>
      </c>
      <c r="L32">
        <v>584</v>
      </c>
      <c r="M32">
        <f t="shared" si="3"/>
        <v>-83</v>
      </c>
      <c r="O32" s="1">
        <f t="shared" si="1"/>
        <v>2.538194444444445E-2</v>
      </c>
      <c r="P32" s="1">
        <f t="shared" si="2"/>
        <v>1.7384893455098939E-3</v>
      </c>
      <c r="R32" s="1">
        <v>5.9768518518518519E-2</v>
      </c>
      <c r="S32" t="s">
        <v>174</v>
      </c>
      <c r="T32" t="s">
        <v>156</v>
      </c>
    </row>
    <row r="33" spans="1:20" x14ac:dyDescent="0.35">
      <c r="A33" s="4">
        <v>1997</v>
      </c>
      <c r="B33" s="4" t="s">
        <v>133</v>
      </c>
      <c r="C33" s="4">
        <v>7</v>
      </c>
      <c r="D33" s="4" t="s">
        <v>147</v>
      </c>
      <c r="E33" s="4">
        <v>76.42</v>
      </c>
      <c r="F33" s="4"/>
      <c r="G33" s="5">
        <v>0.51582175925925922</v>
      </c>
      <c r="H33" s="5">
        <f t="shared" si="0"/>
        <v>6.7498267372318663E-3</v>
      </c>
      <c r="I33" s="4"/>
      <c r="J33" s="5">
        <v>0.51582175925925922</v>
      </c>
      <c r="K33" s="4"/>
      <c r="L33" s="4">
        <v>584</v>
      </c>
      <c r="M33" s="4"/>
      <c r="N33" s="4"/>
      <c r="O33" s="5">
        <f t="shared" si="1"/>
        <v>0.17917824074074068</v>
      </c>
      <c r="P33" s="5">
        <f t="shared" si="2"/>
        <v>2.3446511481384543E-3</v>
      </c>
      <c r="Q33" s="4"/>
      <c r="R33" s="5">
        <v>0.33664351851851854</v>
      </c>
      <c r="S33" s="4"/>
      <c r="T33" s="4" t="s">
        <v>156</v>
      </c>
    </row>
    <row r="34" spans="1:20" x14ac:dyDescent="0.35">
      <c r="A34">
        <v>1997</v>
      </c>
      <c r="B34" t="s">
        <v>163</v>
      </c>
      <c r="C34">
        <v>1</v>
      </c>
      <c r="D34" t="s">
        <v>86</v>
      </c>
      <c r="E34">
        <v>12.1</v>
      </c>
      <c r="G34" s="1">
        <v>0.10885416666666665</v>
      </c>
      <c r="H34" s="1">
        <f t="shared" si="0"/>
        <v>8.9962121212121202E-3</v>
      </c>
      <c r="I34">
        <v>1109</v>
      </c>
      <c r="J34" s="1">
        <v>0.10885416666666665</v>
      </c>
      <c r="L34">
        <v>1109</v>
      </c>
      <c r="O34" s="1">
        <f t="shared" si="1"/>
        <v>5.6412037037037024E-2</v>
      </c>
      <c r="P34" s="1">
        <f t="shared" si="2"/>
        <v>4.662151821242729E-3</v>
      </c>
      <c r="R34" s="1">
        <v>5.244212962962963E-2</v>
      </c>
      <c r="S34" t="s">
        <v>164</v>
      </c>
      <c r="T34" t="s">
        <v>165</v>
      </c>
    </row>
    <row r="35" spans="1:20" x14ac:dyDescent="0.35">
      <c r="A35">
        <v>1997</v>
      </c>
      <c r="B35" t="s">
        <v>163</v>
      </c>
      <c r="C35">
        <v>2</v>
      </c>
      <c r="D35" t="s">
        <v>92</v>
      </c>
      <c r="E35">
        <v>11.1</v>
      </c>
      <c r="G35" s="1">
        <v>8.9016203703703708E-2</v>
      </c>
      <c r="H35" s="1">
        <f t="shared" si="0"/>
        <v>8.0194778111444785E-3</v>
      </c>
      <c r="I35">
        <v>1044</v>
      </c>
      <c r="J35" s="1">
        <v>0.19787037037037036</v>
      </c>
      <c r="K35">
        <v>1109</v>
      </c>
      <c r="L35">
        <v>1100</v>
      </c>
      <c r="M35">
        <f t="shared" si="3"/>
        <v>-9</v>
      </c>
      <c r="O35" s="1">
        <f t="shared" si="1"/>
        <v>4.1388888888888899E-2</v>
      </c>
      <c r="P35" s="1">
        <f t="shared" si="2"/>
        <v>3.7287287287287299E-3</v>
      </c>
      <c r="R35" s="1">
        <v>4.762731481481481E-2</v>
      </c>
      <c r="S35" t="s">
        <v>166</v>
      </c>
      <c r="T35" t="s">
        <v>167</v>
      </c>
    </row>
    <row r="36" spans="1:20" x14ac:dyDescent="0.35">
      <c r="A36">
        <v>1997</v>
      </c>
      <c r="B36" t="s">
        <v>163</v>
      </c>
      <c r="C36">
        <v>3</v>
      </c>
      <c r="D36" t="s">
        <v>99</v>
      </c>
      <c r="E36">
        <v>13</v>
      </c>
      <c r="G36" s="1">
        <v>0.19270833333333334</v>
      </c>
      <c r="H36" s="1">
        <f t="shared" si="0"/>
        <v>1.482371794871795E-2</v>
      </c>
      <c r="I36">
        <v>1142</v>
      </c>
      <c r="J36" s="1">
        <v>0.39059027777777783</v>
      </c>
      <c r="K36">
        <v>1100</v>
      </c>
      <c r="L36">
        <v>1136</v>
      </c>
      <c r="M36">
        <f t="shared" si="3"/>
        <v>36</v>
      </c>
      <c r="O36" s="1">
        <f t="shared" si="1"/>
        <v>0.13644675925925928</v>
      </c>
      <c r="P36" s="1">
        <f t="shared" si="2"/>
        <v>1.0495904558404561E-2</v>
      </c>
      <c r="R36" s="1">
        <v>5.6261574074074068E-2</v>
      </c>
      <c r="S36" t="s">
        <v>168</v>
      </c>
      <c r="T36" t="s">
        <v>169</v>
      </c>
    </row>
    <row r="37" spans="1:20" x14ac:dyDescent="0.35">
      <c r="A37">
        <v>1997</v>
      </c>
      <c r="B37" t="s">
        <v>163</v>
      </c>
      <c r="C37">
        <v>4</v>
      </c>
      <c r="D37" t="s">
        <v>52</v>
      </c>
      <c r="E37">
        <v>7.3</v>
      </c>
      <c r="G37" s="1">
        <v>6.6909722222222232E-2</v>
      </c>
      <c r="H37" s="1">
        <f t="shared" si="0"/>
        <v>9.1657153729071544E-3</v>
      </c>
      <c r="I37">
        <v>968</v>
      </c>
      <c r="J37" s="1">
        <v>0.45750000000000002</v>
      </c>
      <c r="K37">
        <v>1136</v>
      </c>
      <c r="L37">
        <v>1110</v>
      </c>
      <c r="M37">
        <f t="shared" si="3"/>
        <v>-26</v>
      </c>
      <c r="O37" s="1">
        <f t="shared" si="1"/>
        <v>3.4351851851851863E-2</v>
      </c>
      <c r="P37" s="1">
        <f t="shared" si="2"/>
        <v>4.7057331303906663E-3</v>
      </c>
      <c r="R37" s="1">
        <v>3.2557870370370369E-2</v>
      </c>
      <c r="S37" t="s">
        <v>170</v>
      </c>
      <c r="T37" t="s">
        <v>143</v>
      </c>
    </row>
    <row r="38" spans="1:20" x14ac:dyDescent="0.35">
      <c r="A38">
        <v>1997</v>
      </c>
      <c r="B38" t="s">
        <v>163</v>
      </c>
      <c r="C38">
        <v>5</v>
      </c>
      <c r="D38" t="s">
        <v>81</v>
      </c>
      <c r="E38">
        <v>11.9</v>
      </c>
      <c r="G38" s="1">
        <v>0.10202546296296296</v>
      </c>
      <c r="H38" s="1">
        <f t="shared" si="0"/>
        <v>8.5735683162153735E-3</v>
      </c>
      <c r="I38">
        <v>958</v>
      </c>
      <c r="J38" s="1">
        <v>0.55953703703703705</v>
      </c>
      <c r="K38">
        <v>1110</v>
      </c>
      <c r="L38">
        <v>1094</v>
      </c>
      <c r="M38">
        <f t="shared" si="3"/>
        <v>-16</v>
      </c>
      <c r="O38" s="1">
        <f t="shared" si="1"/>
        <v>5.4027777777777772E-2</v>
      </c>
      <c r="P38" s="1">
        <f t="shared" si="2"/>
        <v>4.540149393090569E-3</v>
      </c>
      <c r="R38" s="1">
        <v>4.7997685185185185E-2</v>
      </c>
      <c r="S38" t="s">
        <v>171</v>
      </c>
      <c r="T38" t="s">
        <v>172</v>
      </c>
    </row>
    <row r="39" spans="1:20" x14ac:dyDescent="0.35">
      <c r="A39">
        <v>1997</v>
      </c>
      <c r="B39" t="s">
        <v>163</v>
      </c>
      <c r="C39">
        <v>6</v>
      </c>
      <c r="D39" t="s">
        <v>93</v>
      </c>
      <c r="E39">
        <v>6.42</v>
      </c>
      <c r="G39" s="1">
        <v>5.5543981481481486E-2</v>
      </c>
      <c r="H39" s="1">
        <f t="shared" si="0"/>
        <v>8.6517105111341887E-3</v>
      </c>
      <c r="I39">
        <v>840</v>
      </c>
      <c r="J39" s="1">
        <v>0.61508101851851849</v>
      </c>
      <c r="K39">
        <v>1094</v>
      </c>
      <c r="L39">
        <v>1065</v>
      </c>
      <c r="M39">
        <f t="shared" si="3"/>
        <v>-29</v>
      </c>
      <c r="O39" s="1">
        <f t="shared" si="1"/>
        <v>3.0370370370370377E-2</v>
      </c>
      <c r="P39" s="1">
        <f t="shared" si="2"/>
        <v>4.7305872851044206E-3</v>
      </c>
      <c r="R39" s="1">
        <v>2.5173611111111108E-2</v>
      </c>
      <c r="S39" t="s">
        <v>173</v>
      </c>
      <c r="T39" t="s">
        <v>172</v>
      </c>
    </row>
    <row r="40" spans="1:20" x14ac:dyDescent="0.35">
      <c r="A40">
        <v>1997</v>
      </c>
      <c r="B40" t="s">
        <v>163</v>
      </c>
      <c r="C40">
        <v>7</v>
      </c>
      <c r="D40" t="s">
        <v>37</v>
      </c>
      <c r="E40">
        <v>14.6</v>
      </c>
      <c r="G40" s="1">
        <v>9.5590277777777774E-2</v>
      </c>
      <c r="H40" s="1">
        <f t="shared" si="0"/>
        <v>6.5472792998477929E-3</v>
      </c>
      <c r="I40">
        <v>655</v>
      </c>
      <c r="J40" s="1">
        <v>0.71068287037037037</v>
      </c>
      <c r="K40">
        <v>1065</v>
      </c>
      <c r="L40">
        <v>1026</v>
      </c>
      <c r="M40">
        <f t="shared" si="3"/>
        <v>-39</v>
      </c>
      <c r="O40" s="1">
        <f t="shared" si="1"/>
        <v>3.5821759259259255E-2</v>
      </c>
      <c r="P40" s="1">
        <f t="shared" si="2"/>
        <v>2.4535451547437847E-3</v>
      </c>
      <c r="R40" s="1">
        <v>5.9768518518518519E-2</v>
      </c>
      <c r="S40" t="s">
        <v>174</v>
      </c>
      <c r="T40" t="s">
        <v>156</v>
      </c>
    </row>
    <row r="41" spans="1:20" x14ac:dyDescent="0.35">
      <c r="A41" s="4">
        <v>1997</v>
      </c>
      <c r="B41" s="4" t="s">
        <v>163</v>
      </c>
      <c r="C41" s="4">
        <v>7</v>
      </c>
      <c r="D41" s="4" t="s">
        <v>147</v>
      </c>
      <c r="E41" s="4">
        <v>76.42</v>
      </c>
      <c r="F41" s="4"/>
      <c r="G41" s="5">
        <v>0.71068287037037037</v>
      </c>
      <c r="H41" s="5">
        <f t="shared" si="0"/>
        <v>9.2996973353882545E-3</v>
      </c>
      <c r="I41" s="4"/>
      <c r="J41" s="5">
        <v>0.71068287037037037</v>
      </c>
      <c r="K41" s="4"/>
      <c r="L41" s="4">
        <v>1026</v>
      </c>
      <c r="M41" s="4"/>
      <c r="N41" s="4"/>
      <c r="O41" s="5">
        <f t="shared" si="1"/>
        <v>0.37403935185185183</v>
      </c>
      <c r="P41" s="5"/>
      <c r="Q41" s="4"/>
      <c r="R41" s="5">
        <v>0.33664351851851854</v>
      </c>
      <c r="S41" s="4"/>
      <c r="T41" s="4" t="s">
        <v>156</v>
      </c>
    </row>
    <row r="42" spans="1:20" x14ac:dyDescent="0.35">
      <c r="A42">
        <v>1997</v>
      </c>
      <c r="B42" t="s">
        <v>175</v>
      </c>
      <c r="C42">
        <v>1</v>
      </c>
      <c r="D42" t="s">
        <v>64</v>
      </c>
      <c r="E42">
        <v>12.1</v>
      </c>
      <c r="G42" s="1">
        <v>7.6678240740740741E-2</v>
      </c>
      <c r="H42" s="1">
        <f t="shared" si="0"/>
        <v>6.3370446893174165E-3</v>
      </c>
      <c r="I42">
        <v>681</v>
      </c>
      <c r="J42" s="1">
        <v>7.6678240740740741E-2</v>
      </c>
      <c r="L42">
        <v>681</v>
      </c>
      <c r="O42" s="1">
        <f t="shared" si="1"/>
        <v>2.4236111111111111E-2</v>
      </c>
      <c r="P42" s="1">
        <f t="shared" si="2"/>
        <v>2.0029843893480258E-3</v>
      </c>
      <c r="R42" s="1">
        <v>5.244212962962963E-2</v>
      </c>
      <c r="S42" t="s">
        <v>164</v>
      </c>
      <c r="T42" t="s">
        <v>165</v>
      </c>
    </row>
    <row r="43" spans="1:20" x14ac:dyDescent="0.35">
      <c r="A43">
        <v>1997</v>
      </c>
      <c r="B43" t="s">
        <v>175</v>
      </c>
      <c r="C43">
        <v>2</v>
      </c>
      <c r="D43" t="s">
        <v>79</v>
      </c>
      <c r="E43">
        <v>11.1</v>
      </c>
      <c r="G43" s="1">
        <v>9.7731481481481475E-2</v>
      </c>
      <c r="H43" s="1">
        <f t="shared" si="0"/>
        <v>8.804637971304638E-3</v>
      </c>
      <c r="I43">
        <v>1095</v>
      </c>
      <c r="J43" s="1">
        <v>0.1744212962962963</v>
      </c>
      <c r="K43">
        <v>681</v>
      </c>
      <c r="L43">
        <v>1000</v>
      </c>
      <c r="M43">
        <f t="shared" si="3"/>
        <v>319</v>
      </c>
      <c r="O43" s="1">
        <f t="shared" si="1"/>
        <v>5.0104166666666665E-2</v>
      </c>
      <c r="P43" s="1">
        <f t="shared" si="2"/>
        <v>4.5138888888888885E-3</v>
      </c>
      <c r="R43" s="1">
        <v>4.762731481481481E-2</v>
      </c>
      <c r="S43" t="s">
        <v>166</v>
      </c>
      <c r="T43" t="s">
        <v>167</v>
      </c>
    </row>
    <row r="44" spans="1:20" x14ac:dyDescent="0.35">
      <c r="A44">
        <v>1997</v>
      </c>
      <c r="B44" t="s">
        <v>175</v>
      </c>
      <c r="C44">
        <v>3</v>
      </c>
      <c r="D44" t="s">
        <v>28</v>
      </c>
      <c r="E44">
        <v>13</v>
      </c>
      <c r="F44" t="s">
        <v>110</v>
      </c>
      <c r="H44" s="1"/>
      <c r="K44">
        <v>1000</v>
      </c>
      <c r="O44" s="1"/>
      <c r="P44" s="1"/>
      <c r="R44" s="1">
        <v>5.6261574074074068E-2</v>
      </c>
      <c r="S44" t="s">
        <v>168</v>
      </c>
      <c r="T44" t="s">
        <v>169</v>
      </c>
    </row>
    <row r="45" spans="1:20" x14ac:dyDescent="0.35">
      <c r="A45">
        <v>1997</v>
      </c>
      <c r="B45" t="s">
        <v>175</v>
      </c>
      <c r="C45">
        <v>4</v>
      </c>
      <c r="H45" s="1"/>
      <c r="O45" s="1"/>
      <c r="P45" s="1"/>
      <c r="R45" s="1">
        <v>3.2557870370370369E-2</v>
      </c>
      <c r="S45" t="s">
        <v>170</v>
      </c>
      <c r="T45" t="s">
        <v>143</v>
      </c>
    </row>
    <row r="46" spans="1:20" x14ac:dyDescent="0.35">
      <c r="A46">
        <v>1997</v>
      </c>
      <c r="B46" t="s">
        <v>175</v>
      </c>
      <c r="C46">
        <v>5</v>
      </c>
      <c r="H46" s="1"/>
      <c r="O46" s="1"/>
      <c r="P46" s="1"/>
      <c r="R46" s="1">
        <v>4.7997685185185185E-2</v>
      </c>
      <c r="S46" t="s">
        <v>171</v>
      </c>
      <c r="T46" t="s">
        <v>172</v>
      </c>
    </row>
    <row r="47" spans="1:20" x14ac:dyDescent="0.35">
      <c r="A47">
        <v>1997</v>
      </c>
      <c r="B47" t="s">
        <v>175</v>
      </c>
      <c r="C47">
        <v>6</v>
      </c>
      <c r="H47" s="1"/>
      <c r="O47" s="1"/>
      <c r="P47" s="1"/>
      <c r="R47" s="1">
        <v>2.5173611111111108E-2</v>
      </c>
      <c r="S47" t="s">
        <v>173</v>
      </c>
      <c r="T47" t="s">
        <v>172</v>
      </c>
    </row>
    <row r="48" spans="1:20" x14ac:dyDescent="0.35">
      <c r="A48">
        <v>1997</v>
      </c>
      <c r="B48" t="s">
        <v>175</v>
      </c>
      <c r="C48">
        <v>7</v>
      </c>
      <c r="H48" s="1"/>
      <c r="O48" s="1"/>
      <c r="P48" s="1"/>
      <c r="R48" s="1">
        <v>5.9768518518518519E-2</v>
      </c>
      <c r="S48" t="s">
        <v>174</v>
      </c>
      <c r="T48" t="s">
        <v>156</v>
      </c>
    </row>
    <row r="49" spans="1:20" x14ac:dyDescent="0.35">
      <c r="A49" s="4">
        <v>1997</v>
      </c>
      <c r="B49" s="4" t="s">
        <v>175</v>
      </c>
      <c r="C49" s="4">
        <v>3</v>
      </c>
      <c r="D49" s="4" t="s">
        <v>147</v>
      </c>
      <c r="E49" s="4">
        <v>36.200000000000003</v>
      </c>
      <c r="F49" s="4" t="s">
        <v>110</v>
      </c>
      <c r="G49" s="5"/>
      <c r="H49" s="5"/>
      <c r="I49" s="4"/>
      <c r="J49" s="5"/>
      <c r="K49" s="4"/>
      <c r="L49" s="4"/>
      <c r="M49" s="4"/>
      <c r="N49" s="4"/>
      <c r="O49" s="5"/>
      <c r="P49" s="5"/>
      <c r="Q49" s="4"/>
      <c r="R49" s="5">
        <v>0.33664351851851854</v>
      </c>
      <c r="S49" s="4"/>
      <c r="T49" s="4" t="s">
        <v>156</v>
      </c>
    </row>
    <row r="50" spans="1:20" x14ac:dyDescent="0.35">
      <c r="A50">
        <v>1998</v>
      </c>
      <c r="B50" t="s">
        <v>133</v>
      </c>
      <c r="C50">
        <v>1</v>
      </c>
      <c r="D50" t="s">
        <v>45</v>
      </c>
      <c r="E50">
        <v>10</v>
      </c>
      <c r="G50" s="1">
        <v>6.3587962962962971E-2</v>
      </c>
      <c r="H50" s="1">
        <f t="shared" si="0"/>
        <v>6.3587962962962973E-3</v>
      </c>
      <c r="I50">
        <v>471</v>
      </c>
      <c r="J50" s="1">
        <v>6.3587962962962971E-2</v>
      </c>
      <c r="L50">
        <v>471</v>
      </c>
      <c r="O50" s="1">
        <f t="shared" si="1"/>
        <v>1.528935185185186E-2</v>
      </c>
      <c r="P50" s="1">
        <f t="shared" si="2"/>
        <v>1.5289351851851859E-3</v>
      </c>
      <c r="R50" s="1">
        <v>4.8298611111111112E-2</v>
      </c>
      <c r="S50" t="s">
        <v>176</v>
      </c>
      <c r="T50" t="s">
        <v>156</v>
      </c>
    </row>
    <row r="51" spans="1:20" x14ac:dyDescent="0.35">
      <c r="A51">
        <v>1998</v>
      </c>
      <c r="B51" t="s">
        <v>133</v>
      </c>
      <c r="C51">
        <v>2</v>
      </c>
      <c r="D51" t="s">
        <v>74</v>
      </c>
      <c r="E51">
        <v>10</v>
      </c>
      <c r="G51" s="1">
        <v>6.6111111111111107E-2</v>
      </c>
      <c r="H51" s="1">
        <f t="shared" si="0"/>
        <v>6.611111111111111E-3</v>
      </c>
      <c r="I51">
        <v>410</v>
      </c>
      <c r="J51" s="1">
        <v>0.12971064814814814</v>
      </c>
      <c r="K51">
        <v>471</v>
      </c>
      <c r="L51">
        <v>412</v>
      </c>
      <c r="M51">
        <f t="shared" si="3"/>
        <v>-59</v>
      </c>
      <c r="O51" s="1">
        <f t="shared" si="1"/>
        <v>2.0300925925925924E-2</v>
      </c>
      <c r="P51" s="1">
        <f t="shared" si="2"/>
        <v>2.0300925925925925E-3</v>
      </c>
      <c r="R51" s="1">
        <v>4.5810185185185183E-2</v>
      </c>
      <c r="S51" t="s">
        <v>177</v>
      </c>
      <c r="T51" t="s">
        <v>178</v>
      </c>
    </row>
    <row r="52" spans="1:20" x14ac:dyDescent="0.35">
      <c r="A52">
        <v>1998</v>
      </c>
      <c r="B52" t="s">
        <v>133</v>
      </c>
      <c r="C52">
        <v>3</v>
      </c>
      <c r="D52" t="s">
        <v>43</v>
      </c>
      <c r="E52">
        <v>12.8</v>
      </c>
      <c r="G52" s="1">
        <v>8.971064814814815E-2</v>
      </c>
      <c r="H52" s="1">
        <f t="shared" si="0"/>
        <v>7.0086443865740736E-3</v>
      </c>
      <c r="I52">
        <v>623</v>
      </c>
      <c r="J52" s="1">
        <v>0.21942129629629628</v>
      </c>
      <c r="K52">
        <v>412</v>
      </c>
      <c r="L52">
        <v>471</v>
      </c>
      <c r="M52">
        <f t="shared" si="3"/>
        <v>59</v>
      </c>
      <c r="O52" s="1">
        <f t="shared" si="1"/>
        <v>2.928240740740741E-2</v>
      </c>
      <c r="P52" s="1">
        <f t="shared" si="2"/>
        <v>2.2876880787037037E-3</v>
      </c>
      <c r="R52" s="1">
        <v>6.0428240740740741E-2</v>
      </c>
      <c r="S52" t="s">
        <v>179</v>
      </c>
      <c r="T52" t="s">
        <v>180</v>
      </c>
    </row>
    <row r="53" spans="1:20" x14ac:dyDescent="0.35">
      <c r="A53">
        <v>1998</v>
      </c>
      <c r="B53" t="s">
        <v>133</v>
      </c>
      <c r="C53">
        <v>4</v>
      </c>
      <c r="D53" t="s">
        <v>46</v>
      </c>
      <c r="E53">
        <v>6.8</v>
      </c>
      <c r="G53" s="1">
        <v>4.1956018518518517E-2</v>
      </c>
      <c r="H53" s="1">
        <f t="shared" si="0"/>
        <v>6.1700027233115469E-3</v>
      </c>
      <c r="I53">
        <v>429</v>
      </c>
      <c r="J53" s="1">
        <v>0.26138888888888889</v>
      </c>
      <c r="K53">
        <v>471</v>
      </c>
      <c r="L53">
        <v>449</v>
      </c>
      <c r="M53">
        <f t="shared" si="3"/>
        <v>-22</v>
      </c>
      <c r="O53" s="1">
        <f t="shared" si="1"/>
        <v>1.1342592592592588E-2</v>
      </c>
      <c r="P53" s="1">
        <f t="shared" si="2"/>
        <v>1.6680283224400866E-3</v>
      </c>
      <c r="R53" s="1">
        <v>3.0613425925925929E-2</v>
      </c>
      <c r="S53" t="s">
        <v>181</v>
      </c>
      <c r="T53" t="s">
        <v>182</v>
      </c>
    </row>
    <row r="54" spans="1:20" x14ac:dyDescent="0.35">
      <c r="A54">
        <v>1998</v>
      </c>
      <c r="B54" t="s">
        <v>133</v>
      </c>
      <c r="C54">
        <v>5</v>
      </c>
      <c r="D54" t="s">
        <v>78</v>
      </c>
      <c r="E54">
        <v>6.8</v>
      </c>
      <c r="G54" s="1">
        <v>5.5115740740740743E-2</v>
      </c>
      <c r="H54" s="1">
        <f t="shared" si="0"/>
        <v>8.1052559912854032E-3</v>
      </c>
      <c r="I54">
        <v>852</v>
      </c>
      <c r="J54" s="1">
        <v>0.3165162037037037</v>
      </c>
      <c r="K54">
        <v>449</v>
      </c>
      <c r="L54">
        <v>526</v>
      </c>
      <c r="M54">
        <f t="shared" si="3"/>
        <v>77</v>
      </c>
      <c r="O54" s="1">
        <f t="shared" si="1"/>
        <v>2.8101851851851854E-2</v>
      </c>
      <c r="P54" s="1">
        <f t="shared" si="2"/>
        <v>4.132625272331155E-3</v>
      </c>
      <c r="R54" s="1">
        <v>2.7013888888888889E-2</v>
      </c>
      <c r="S54" t="s">
        <v>183</v>
      </c>
      <c r="T54" t="s">
        <v>184</v>
      </c>
    </row>
    <row r="55" spans="1:20" x14ac:dyDescent="0.35">
      <c r="A55">
        <v>1998</v>
      </c>
      <c r="B55" t="s">
        <v>133</v>
      </c>
      <c r="C55">
        <v>6</v>
      </c>
      <c r="D55" t="s">
        <v>185</v>
      </c>
      <c r="E55">
        <v>11</v>
      </c>
      <c r="G55" s="1">
        <v>0.10336805555555556</v>
      </c>
      <c r="H55" s="1">
        <f t="shared" si="0"/>
        <v>9.3970959595959594E-3</v>
      </c>
      <c r="I55">
        <v>909</v>
      </c>
      <c r="J55" s="1">
        <v>0.41988425925925926</v>
      </c>
      <c r="K55">
        <v>526</v>
      </c>
      <c r="L55">
        <v>602</v>
      </c>
      <c r="M55">
        <f t="shared" si="3"/>
        <v>76</v>
      </c>
      <c r="O55" s="1">
        <f t="shared" si="1"/>
        <v>5.168981481481482E-2</v>
      </c>
      <c r="P55" s="1">
        <f t="shared" si="2"/>
        <v>4.6990740740740743E-3</v>
      </c>
      <c r="R55" s="1">
        <v>5.167824074074074E-2</v>
      </c>
      <c r="S55" t="s">
        <v>186</v>
      </c>
      <c r="T55" t="s">
        <v>156</v>
      </c>
    </row>
    <row r="56" spans="1:20" x14ac:dyDescent="0.35">
      <c r="A56">
        <v>1998</v>
      </c>
      <c r="B56" t="s">
        <v>133</v>
      </c>
      <c r="C56">
        <v>7</v>
      </c>
      <c r="D56" t="s">
        <v>37</v>
      </c>
      <c r="E56">
        <v>13.1</v>
      </c>
      <c r="G56" s="1">
        <v>9.1979166666666667E-2</v>
      </c>
      <c r="H56" s="1">
        <f t="shared" si="0"/>
        <v>7.0213104325699749E-3</v>
      </c>
      <c r="I56">
        <v>438</v>
      </c>
      <c r="J56" s="1">
        <v>0.51186342592592593</v>
      </c>
      <c r="K56">
        <v>602</v>
      </c>
      <c r="L56">
        <v>530</v>
      </c>
      <c r="M56">
        <f t="shared" si="3"/>
        <v>-72</v>
      </c>
      <c r="O56" s="1">
        <f t="shared" si="1"/>
        <v>3.4456018518518518E-2</v>
      </c>
      <c r="P56" s="1">
        <f t="shared" si="2"/>
        <v>2.6302304212609557E-3</v>
      </c>
      <c r="R56" s="1">
        <v>5.752314814814815E-2</v>
      </c>
      <c r="S56" t="s">
        <v>187</v>
      </c>
      <c r="T56" t="s">
        <v>141</v>
      </c>
    </row>
    <row r="57" spans="1:20" x14ac:dyDescent="0.35">
      <c r="A57" s="4">
        <v>1998</v>
      </c>
      <c r="B57" s="4" t="s">
        <v>133</v>
      </c>
      <c r="C57" s="4">
        <v>7</v>
      </c>
      <c r="D57" s="4" t="s">
        <v>147</v>
      </c>
      <c r="E57" s="4">
        <v>70.5</v>
      </c>
      <c r="F57" s="4"/>
      <c r="G57" s="5">
        <v>0.51186342592592593</v>
      </c>
      <c r="H57" s="5">
        <f t="shared" si="0"/>
        <v>7.2604741266088782E-3</v>
      </c>
      <c r="I57" s="4"/>
      <c r="J57" s="5">
        <v>0.51186342592592593</v>
      </c>
      <c r="K57" s="4"/>
      <c r="L57" s="4">
        <v>530</v>
      </c>
      <c r="M57" s="4"/>
      <c r="N57" s="4"/>
      <c r="O57" s="5">
        <f t="shared" si="1"/>
        <v>0.17186342592592591</v>
      </c>
      <c r="P57" s="5">
        <f t="shared" si="2"/>
        <v>2.437779091147885E-3</v>
      </c>
      <c r="Q57" s="4"/>
      <c r="R57" s="5">
        <v>0.34</v>
      </c>
      <c r="S57" s="4"/>
      <c r="T57" s="4" t="s">
        <v>156</v>
      </c>
    </row>
    <row r="58" spans="1:20" x14ac:dyDescent="0.35">
      <c r="A58">
        <v>1998</v>
      </c>
      <c r="B58" t="s">
        <v>163</v>
      </c>
      <c r="C58">
        <v>1</v>
      </c>
      <c r="D58" t="s">
        <v>86</v>
      </c>
      <c r="E58">
        <v>10</v>
      </c>
      <c r="G58" s="1">
        <v>8.5069444444444434E-2</v>
      </c>
      <c r="H58" s="1">
        <f t="shared" si="0"/>
        <v>8.5069444444444437E-3</v>
      </c>
      <c r="I58">
        <v>1088</v>
      </c>
      <c r="J58" s="1">
        <v>8.5069444444444434E-2</v>
      </c>
      <c r="L58">
        <v>1088</v>
      </c>
      <c r="O58" s="1">
        <f t="shared" si="1"/>
        <v>3.6770833333333322E-2</v>
      </c>
      <c r="P58" s="1">
        <f t="shared" si="2"/>
        <v>3.6770833333333321E-3</v>
      </c>
      <c r="R58" s="1">
        <v>4.8298611111111112E-2</v>
      </c>
      <c r="S58" t="s">
        <v>176</v>
      </c>
      <c r="T58" t="s">
        <v>156</v>
      </c>
    </row>
    <row r="59" spans="1:20" x14ac:dyDescent="0.35">
      <c r="A59">
        <v>1998</v>
      </c>
      <c r="B59" t="s">
        <v>163</v>
      </c>
      <c r="C59">
        <v>2</v>
      </c>
      <c r="D59" t="s">
        <v>57</v>
      </c>
      <c r="E59">
        <v>10</v>
      </c>
      <c r="G59" s="1">
        <v>9.0648148148148144E-2</v>
      </c>
      <c r="H59" s="1">
        <f t="shared" si="0"/>
        <v>9.0648148148148137E-3</v>
      </c>
      <c r="I59">
        <v>996</v>
      </c>
      <c r="J59" s="1">
        <v>0.17571759259259259</v>
      </c>
      <c r="K59">
        <v>1088</v>
      </c>
      <c r="L59">
        <v>1009</v>
      </c>
      <c r="M59">
        <f t="shared" si="3"/>
        <v>-79</v>
      </c>
      <c r="O59" s="1">
        <f t="shared" si="1"/>
        <v>4.4837962962962961E-2</v>
      </c>
      <c r="P59" s="1">
        <f t="shared" si="2"/>
        <v>4.4837962962962965E-3</v>
      </c>
      <c r="R59" s="1">
        <v>4.5810185185185183E-2</v>
      </c>
      <c r="S59" t="s">
        <v>177</v>
      </c>
      <c r="T59" t="s">
        <v>178</v>
      </c>
    </row>
    <row r="60" spans="1:20" x14ac:dyDescent="0.35">
      <c r="A60">
        <v>1998</v>
      </c>
      <c r="B60" t="s">
        <v>163</v>
      </c>
      <c r="C60">
        <v>3</v>
      </c>
      <c r="D60" t="s">
        <v>89</v>
      </c>
      <c r="E60">
        <v>12.8</v>
      </c>
      <c r="G60" s="1">
        <v>0.14004629629629631</v>
      </c>
      <c r="H60" s="1">
        <f t="shared" si="0"/>
        <v>1.0941116898148149E-2</v>
      </c>
      <c r="I60">
        <v>1170</v>
      </c>
      <c r="J60" s="1">
        <v>0.31577546296296294</v>
      </c>
      <c r="K60">
        <v>1009</v>
      </c>
      <c r="L60">
        <v>1139</v>
      </c>
      <c r="M60">
        <f t="shared" si="3"/>
        <v>130</v>
      </c>
      <c r="O60" s="1">
        <f t="shared" si="1"/>
        <v>7.9618055555555567E-2</v>
      </c>
      <c r="P60" s="1">
        <f t="shared" si="2"/>
        <v>6.2201605902777787E-3</v>
      </c>
      <c r="R60" s="1">
        <v>6.0428240740740741E-2</v>
      </c>
      <c r="S60" t="s">
        <v>179</v>
      </c>
      <c r="T60" t="s">
        <v>180</v>
      </c>
    </row>
    <row r="61" spans="1:20" x14ac:dyDescent="0.35">
      <c r="A61">
        <v>1998</v>
      </c>
      <c r="B61" t="s">
        <v>163</v>
      </c>
      <c r="C61">
        <v>4</v>
      </c>
      <c r="D61" t="s">
        <v>42</v>
      </c>
      <c r="E61">
        <v>6.8</v>
      </c>
      <c r="G61" s="1">
        <v>3.7106481481481483E-2</v>
      </c>
      <c r="H61" s="1">
        <f t="shared" si="0"/>
        <v>5.4568355119825711E-3</v>
      </c>
      <c r="I61">
        <v>206</v>
      </c>
      <c r="J61" s="1">
        <v>0.35288194444444443</v>
      </c>
      <c r="K61">
        <v>1139</v>
      </c>
      <c r="L61">
        <v>1070</v>
      </c>
      <c r="M61">
        <f t="shared" si="3"/>
        <v>-69</v>
      </c>
      <c r="O61" s="1">
        <f t="shared" si="1"/>
        <v>6.493055555555554E-3</v>
      </c>
      <c r="P61" s="1">
        <f t="shared" si="2"/>
        <v>9.5486111111111086E-4</v>
      </c>
      <c r="R61" s="1">
        <v>3.0613425925925929E-2</v>
      </c>
      <c r="S61" t="s">
        <v>181</v>
      </c>
      <c r="T61" t="s">
        <v>182</v>
      </c>
    </row>
    <row r="62" spans="1:20" x14ac:dyDescent="0.35">
      <c r="A62">
        <v>1998</v>
      </c>
      <c r="B62" t="s">
        <v>163</v>
      </c>
      <c r="C62">
        <v>5</v>
      </c>
      <c r="D62" t="s">
        <v>52</v>
      </c>
      <c r="E62">
        <v>6.8</v>
      </c>
      <c r="G62" s="1">
        <v>5.4803240740740743E-2</v>
      </c>
      <c r="H62" s="1">
        <f t="shared" si="0"/>
        <v>8.0593001089324622E-3</v>
      </c>
      <c r="I62">
        <v>844</v>
      </c>
      <c r="J62" s="1">
        <v>0.40768518518518521</v>
      </c>
      <c r="K62">
        <v>1070</v>
      </c>
      <c r="L62">
        <v>1033</v>
      </c>
      <c r="M62">
        <f t="shared" si="3"/>
        <v>-37</v>
      </c>
      <c r="O62" s="1">
        <f t="shared" si="1"/>
        <v>2.7789351851851853E-2</v>
      </c>
      <c r="P62" s="1">
        <f t="shared" si="2"/>
        <v>4.086669389978214E-3</v>
      </c>
      <c r="R62" s="1">
        <v>2.7013888888888889E-2</v>
      </c>
      <c r="S62" t="s">
        <v>183</v>
      </c>
      <c r="T62" t="s">
        <v>184</v>
      </c>
    </row>
    <row r="63" spans="1:20" x14ac:dyDescent="0.35">
      <c r="A63">
        <v>1998</v>
      </c>
      <c r="B63" t="s">
        <v>163</v>
      </c>
      <c r="C63">
        <v>6</v>
      </c>
      <c r="D63" t="s">
        <v>99</v>
      </c>
      <c r="E63">
        <v>11</v>
      </c>
      <c r="G63" s="1">
        <v>0.11293981481481481</v>
      </c>
      <c r="H63" s="1">
        <f t="shared" si="0"/>
        <v>1.0267255892255892E-2</v>
      </c>
      <c r="I63">
        <v>1013</v>
      </c>
      <c r="J63" s="1">
        <v>0.52063657407407404</v>
      </c>
      <c r="K63">
        <v>1033</v>
      </c>
      <c r="L63">
        <v>1018</v>
      </c>
      <c r="M63">
        <f t="shared" si="3"/>
        <v>-15</v>
      </c>
      <c r="O63" s="1">
        <f t="shared" si="1"/>
        <v>6.1261574074074072E-2</v>
      </c>
      <c r="P63" s="1">
        <f t="shared" si="2"/>
        <v>5.5692340067340067E-3</v>
      </c>
      <c r="R63" s="1">
        <v>5.167824074074074E-2</v>
      </c>
      <c r="S63" t="s">
        <v>186</v>
      </c>
      <c r="T63" t="s">
        <v>156</v>
      </c>
    </row>
    <row r="64" spans="1:20" x14ac:dyDescent="0.35">
      <c r="A64">
        <v>1998</v>
      </c>
      <c r="B64" t="s">
        <v>163</v>
      </c>
      <c r="C64">
        <v>7</v>
      </c>
      <c r="D64" t="s">
        <v>36</v>
      </c>
      <c r="E64">
        <v>13.1</v>
      </c>
      <c r="G64" s="1">
        <v>0.10866898148148148</v>
      </c>
      <c r="H64" s="1">
        <f t="shared" si="0"/>
        <v>8.2953420978230143E-3</v>
      </c>
      <c r="I64">
        <v>853</v>
      </c>
      <c r="J64" s="1">
        <v>0.6293171296296296</v>
      </c>
      <c r="K64">
        <v>1018</v>
      </c>
      <c r="L64">
        <v>982</v>
      </c>
      <c r="M64">
        <f t="shared" si="3"/>
        <v>-36</v>
      </c>
      <c r="O64" s="1">
        <f t="shared" si="1"/>
        <v>5.1145833333333328E-2</v>
      </c>
      <c r="P64" s="1">
        <f t="shared" si="2"/>
        <v>3.9042620865139947E-3</v>
      </c>
      <c r="R64" s="1">
        <v>5.752314814814815E-2</v>
      </c>
      <c r="S64" t="s">
        <v>187</v>
      </c>
      <c r="T64" t="s">
        <v>141</v>
      </c>
    </row>
    <row r="65" spans="1:20" x14ac:dyDescent="0.35">
      <c r="A65" s="4">
        <v>1998</v>
      </c>
      <c r="B65" s="4" t="s">
        <v>163</v>
      </c>
      <c r="C65" s="4">
        <v>7</v>
      </c>
      <c r="D65" s="4" t="s">
        <v>147</v>
      </c>
      <c r="E65" s="4">
        <v>70.5</v>
      </c>
      <c r="F65" s="4"/>
      <c r="G65" s="5">
        <v>0.6293171296296296</v>
      </c>
      <c r="H65" s="5">
        <f t="shared" si="0"/>
        <v>8.9264841082216956E-3</v>
      </c>
      <c r="I65" s="4"/>
      <c r="J65" s="5">
        <v>0.6293171296296296</v>
      </c>
      <c r="K65" s="4"/>
      <c r="L65" s="4">
        <v>982</v>
      </c>
      <c r="M65" s="4"/>
      <c r="N65" s="4"/>
      <c r="O65" s="5">
        <f t="shared" si="1"/>
        <v>0.28931712962962958</v>
      </c>
      <c r="P65" s="5">
        <f t="shared" si="2"/>
        <v>4.1037890727607029E-3</v>
      </c>
      <c r="Q65" s="4"/>
      <c r="R65" s="5">
        <v>0.34</v>
      </c>
      <c r="S65" s="4"/>
      <c r="T65" s="4" t="s">
        <v>156</v>
      </c>
    </row>
    <row r="66" spans="1:20" x14ac:dyDescent="0.35">
      <c r="A66">
        <v>1998</v>
      </c>
      <c r="B66" t="s">
        <v>175</v>
      </c>
      <c r="C66">
        <v>1</v>
      </c>
      <c r="D66" t="s">
        <v>92</v>
      </c>
      <c r="E66">
        <v>10</v>
      </c>
      <c r="G66" s="1">
        <v>0.10886574074074074</v>
      </c>
      <c r="H66" s="1">
        <f t="shared" si="0"/>
        <v>1.0886574074074073E-2</v>
      </c>
      <c r="I66">
        <v>1191</v>
      </c>
      <c r="J66" s="1">
        <v>0.10886574074074074</v>
      </c>
      <c r="L66">
        <v>1191</v>
      </c>
      <c r="O66" s="1">
        <f t="shared" si="1"/>
        <v>6.0567129629629624E-2</v>
      </c>
      <c r="P66" s="1">
        <f t="shared" si="2"/>
        <v>6.0567129629629625E-3</v>
      </c>
      <c r="R66" s="1">
        <v>4.8298611111111112E-2</v>
      </c>
      <c r="S66" t="s">
        <v>176</v>
      </c>
      <c r="T66" t="s">
        <v>156</v>
      </c>
    </row>
    <row r="67" spans="1:20" x14ac:dyDescent="0.35">
      <c r="A67">
        <v>1998</v>
      </c>
      <c r="B67" t="s">
        <v>175</v>
      </c>
      <c r="C67">
        <v>2</v>
      </c>
      <c r="D67" t="s">
        <v>79</v>
      </c>
      <c r="E67">
        <v>10</v>
      </c>
      <c r="G67" s="1">
        <v>0.15140046296296297</v>
      </c>
      <c r="H67" s="1">
        <f t="shared" ref="H67:H130" si="4">G67/E67</f>
        <v>1.5140046296296297E-2</v>
      </c>
      <c r="I67">
        <v>1198</v>
      </c>
      <c r="J67" s="1">
        <v>0.26027777777777777</v>
      </c>
      <c r="K67">
        <v>1191</v>
      </c>
      <c r="L67">
        <v>1193</v>
      </c>
      <c r="M67">
        <f t="shared" si="3"/>
        <v>2</v>
      </c>
      <c r="O67" s="1">
        <f t="shared" ref="O67:O130" si="5">G67-R67</f>
        <v>0.1055902777777778</v>
      </c>
      <c r="P67" s="1">
        <f t="shared" ref="P67:P130" si="6">O67/E67</f>
        <v>1.055902777777778E-2</v>
      </c>
      <c r="R67" s="1">
        <v>4.5810185185185183E-2</v>
      </c>
      <c r="S67" t="s">
        <v>177</v>
      </c>
      <c r="T67" t="s">
        <v>178</v>
      </c>
    </row>
    <row r="68" spans="1:20" x14ac:dyDescent="0.35">
      <c r="A68">
        <v>1998</v>
      </c>
      <c r="B68" t="s">
        <v>175</v>
      </c>
      <c r="C68">
        <v>3</v>
      </c>
      <c r="D68" t="s">
        <v>100</v>
      </c>
      <c r="E68">
        <v>12.8</v>
      </c>
      <c r="G68" s="1">
        <v>0.15282407407407408</v>
      </c>
      <c r="H68" s="1">
        <f t="shared" si="4"/>
        <v>1.1939380787037037E-2</v>
      </c>
      <c r="I68">
        <v>1187</v>
      </c>
      <c r="J68" s="1">
        <v>0.41310185185185189</v>
      </c>
      <c r="K68">
        <v>1193</v>
      </c>
      <c r="L68">
        <v>1189</v>
      </c>
      <c r="M68">
        <f t="shared" ref="M68:M131" si="7">L68-K68</f>
        <v>-4</v>
      </c>
      <c r="O68" s="1">
        <f t="shared" si="5"/>
        <v>9.2395833333333344E-2</v>
      </c>
      <c r="P68" s="1">
        <f t="shared" si="6"/>
        <v>7.2184244791666675E-3</v>
      </c>
      <c r="R68" s="1">
        <v>6.0428240740740741E-2</v>
      </c>
      <c r="S68" t="s">
        <v>179</v>
      </c>
      <c r="T68" t="s">
        <v>180</v>
      </c>
    </row>
    <row r="69" spans="1:20" x14ac:dyDescent="0.35">
      <c r="A69">
        <v>1998</v>
      </c>
      <c r="B69" t="s">
        <v>175</v>
      </c>
      <c r="C69">
        <v>4</v>
      </c>
      <c r="D69" t="s">
        <v>28</v>
      </c>
      <c r="E69">
        <v>6.8</v>
      </c>
      <c r="G69" s="1">
        <v>0.13173611111111111</v>
      </c>
      <c r="H69" s="1">
        <f t="shared" si="4"/>
        <v>1.937295751633987E-2</v>
      </c>
      <c r="I69">
        <v>1190</v>
      </c>
      <c r="J69" s="1">
        <v>0.54483796296296294</v>
      </c>
      <c r="K69">
        <v>1189</v>
      </c>
      <c r="L69">
        <v>1188</v>
      </c>
      <c r="M69">
        <f t="shared" si="7"/>
        <v>-1</v>
      </c>
      <c r="O69" s="1">
        <f t="shared" si="5"/>
        <v>0.10112268518518518</v>
      </c>
      <c r="P69" s="1">
        <f t="shared" si="6"/>
        <v>1.4870983115468408E-2</v>
      </c>
      <c r="R69" s="1">
        <v>3.0613425925925929E-2</v>
      </c>
      <c r="S69" t="s">
        <v>181</v>
      </c>
      <c r="T69" t="s">
        <v>182</v>
      </c>
    </row>
    <row r="70" spans="1:20" x14ac:dyDescent="0.35">
      <c r="A70">
        <v>1998</v>
      </c>
      <c r="B70" t="s">
        <v>175</v>
      </c>
      <c r="C70">
        <v>5</v>
      </c>
      <c r="D70" t="s">
        <v>88</v>
      </c>
      <c r="E70">
        <v>6.8</v>
      </c>
      <c r="G70" s="1">
        <v>6.3159722222222228E-2</v>
      </c>
      <c r="H70" s="1">
        <f t="shared" si="4"/>
        <v>9.2881944444444461E-3</v>
      </c>
      <c r="I70">
        <v>998</v>
      </c>
      <c r="J70" s="1">
        <v>0.6080092592592593</v>
      </c>
      <c r="K70">
        <v>1188</v>
      </c>
      <c r="L70">
        <v>1176</v>
      </c>
      <c r="M70">
        <f t="shared" si="7"/>
        <v>-12</v>
      </c>
      <c r="O70" s="1">
        <f t="shared" si="5"/>
        <v>3.6145833333333335E-2</v>
      </c>
      <c r="P70" s="1">
        <f t="shared" si="6"/>
        <v>5.3155637254901963E-3</v>
      </c>
      <c r="R70" s="1">
        <v>2.7013888888888889E-2</v>
      </c>
      <c r="S70" t="s">
        <v>183</v>
      </c>
      <c r="T70" t="s">
        <v>184</v>
      </c>
    </row>
    <row r="71" spans="1:20" x14ac:dyDescent="0.35">
      <c r="A71">
        <v>1998</v>
      </c>
      <c r="B71" t="s">
        <v>175</v>
      </c>
      <c r="C71">
        <v>6</v>
      </c>
      <c r="D71" t="s">
        <v>65</v>
      </c>
      <c r="E71">
        <v>11</v>
      </c>
      <c r="G71" s="1">
        <v>9.0185185185185188E-2</v>
      </c>
      <c r="H71" s="1">
        <f t="shared" si="4"/>
        <v>8.1986531986531982E-3</v>
      </c>
      <c r="I71">
        <v>628</v>
      </c>
      <c r="J71" s="1">
        <v>0.69819444444444445</v>
      </c>
      <c r="K71">
        <v>1176</v>
      </c>
      <c r="L71">
        <v>1151</v>
      </c>
      <c r="M71">
        <f t="shared" si="7"/>
        <v>-25</v>
      </c>
      <c r="O71" s="1">
        <f t="shared" si="5"/>
        <v>3.8506944444444448E-2</v>
      </c>
      <c r="P71" s="1">
        <f t="shared" si="6"/>
        <v>3.5006313131313136E-3</v>
      </c>
      <c r="R71" s="1">
        <v>5.167824074074074E-2</v>
      </c>
      <c r="S71" t="s">
        <v>186</v>
      </c>
      <c r="T71" t="s">
        <v>156</v>
      </c>
    </row>
    <row r="72" spans="1:20" x14ac:dyDescent="0.35">
      <c r="A72">
        <v>1998</v>
      </c>
      <c r="B72" t="s">
        <v>175</v>
      </c>
      <c r="C72">
        <v>7</v>
      </c>
      <c r="D72" t="s">
        <v>97</v>
      </c>
      <c r="E72">
        <v>13.1</v>
      </c>
      <c r="F72" t="s">
        <v>111</v>
      </c>
      <c r="H72" s="1"/>
      <c r="K72">
        <v>1151</v>
      </c>
      <c r="O72" s="1"/>
      <c r="P72" s="1"/>
      <c r="R72" s="1">
        <v>5.752314814814815E-2</v>
      </c>
      <c r="S72" t="s">
        <v>187</v>
      </c>
      <c r="T72" t="s">
        <v>141</v>
      </c>
    </row>
    <row r="73" spans="1:20" x14ac:dyDescent="0.35">
      <c r="A73" s="4">
        <v>1998</v>
      </c>
      <c r="B73" s="4" t="s">
        <v>175</v>
      </c>
      <c r="C73" s="4">
        <v>7</v>
      </c>
      <c r="D73" s="4" t="s">
        <v>147</v>
      </c>
      <c r="E73" s="4">
        <v>70.5</v>
      </c>
      <c r="F73" s="4" t="s">
        <v>111</v>
      </c>
      <c r="G73" s="4"/>
      <c r="H73" s="5"/>
      <c r="I73" s="4"/>
      <c r="J73" s="4"/>
      <c r="K73" s="4"/>
      <c r="L73" s="4"/>
      <c r="M73" s="4"/>
      <c r="N73" s="4"/>
      <c r="O73" s="5"/>
      <c r="P73" s="5"/>
      <c r="Q73" s="4"/>
      <c r="R73" s="5">
        <v>0.34</v>
      </c>
      <c r="S73" s="4"/>
      <c r="T73" s="4" t="s">
        <v>156</v>
      </c>
    </row>
    <row r="74" spans="1:20" x14ac:dyDescent="0.35">
      <c r="A74">
        <v>1999</v>
      </c>
      <c r="B74" t="s">
        <v>133</v>
      </c>
      <c r="C74">
        <v>1</v>
      </c>
      <c r="D74" t="s">
        <v>37</v>
      </c>
      <c r="E74">
        <v>13.2</v>
      </c>
      <c r="G74" s="1">
        <v>7.379629629629629E-2</v>
      </c>
      <c r="H74" s="1">
        <f t="shared" si="4"/>
        <v>5.590628507295174E-3</v>
      </c>
      <c r="I74">
        <v>819</v>
      </c>
      <c r="J74" s="1">
        <v>7.379629629629629E-2</v>
      </c>
      <c r="L74">
        <v>819</v>
      </c>
      <c r="O74" s="1">
        <f t="shared" si="5"/>
        <v>2.4664351851851847E-2</v>
      </c>
      <c r="P74" s="1">
        <f t="shared" si="6"/>
        <v>1.8685115039281702E-3</v>
      </c>
      <c r="R74" s="1">
        <v>4.9131944444444443E-2</v>
      </c>
      <c r="S74" t="s">
        <v>188</v>
      </c>
      <c r="T74" t="s">
        <v>189</v>
      </c>
    </row>
    <row r="75" spans="1:20" x14ac:dyDescent="0.35">
      <c r="A75">
        <v>1999</v>
      </c>
      <c r="B75" t="s">
        <v>133</v>
      </c>
      <c r="C75">
        <v>2</v>
      </c>
      <c r="D75" t="s">
        <v>74</v>
      </c>
      <c r="E75">
        <v>13.2</v>
      </c>
      <c r="G75" s="1">
        <v>8.1284722222222217E-2</v>
      </c>
      <c r="H75" s="1">
        <f t="shared" si="4"/>
        <v>6.157933501683502E-3</v>
      </c>
      <c r="I75">
        <v>788</v>
      </c>
      <c r="J75" s="1">
        <v>0.15509259259259259</v>
      </c>
      <c r="K75">
        <v>819</v>
      </c>
      <c r="L75">
        <v>790</v>
      </c>
      <c r="M75">
        <f t="shared" si="7"/>
        <v>-29</v>
      </c>
      <c r="O75" s="1">
        <f t="shared" si="5"/>
        <v>3.2638888888888884E-2</v>
      </c>
      <c r="P75" s="1">
        <f t="shared" si="6"/>
        <v>2.4726430976430972E-3</v>
      </c>
      <c r="R75" s="1">
        <v>4.8645833333333333E-2</v>
      </c>
      <c r="S75" t="s">
        <v>190</v>
      </c>
      <c r="T75" t="s">
        <v>191</v>
      </c>
    </row>
    <row r="76" spans="1:20" x14ac:dyDescent="0.35">
      <c r="A76">
        <v>1999</v>
      </c>
      <c r="B76" t="s">
        <v>133</v>
      </c>
      <c r="C76">
        <v>3</v>
      </c>
      <c r="D76" t="s">
        <v>43</v>
      </c>
      <c r="E76">
        <v>15.4</v>
      </c>
      <c r="G76" s="1">
        <v>8.3564814814814814E-2</v>
      </c>
      <c r="H76" s="1">
        <f t="shared" si="4"/>
        <v>5.4262866762866757E-3</v>
      </c>
      <c r="I76">
        <v>640</v>
      </c>
      <c r="J76" s="1">
        <v>0.2386574074074074</v>
      </c>
      <c r="K76">
        <v>790</v>
      </c>
      <c r="L76">
        <v>721</v>
      </c>
      <c r="M76">
        <f t="shared" si="7"/>
        <v>-69</v>
      </c>
      <c r="O76" s="1">
        <f t="shared" si="5"/>
        <v>2.6111111111111113E-2</v>
      </c>
      <c r="P76" s="1">
        <f t="shared" si="6"/>
        <v>1.6955266955266956E-3</v>
      </c>
      <c r="R76" s="1">
        <v>5.7453703703703701E-2</v>
      </c>
      <c r="S76" t="s">
        <v>192</v>
      </c>
      <c r="T76" t="s">
        <v>193</v>
      </c>
    </row>
    <row r="77" spans="1:20" x14ac:dyDescent="0.35">
      <c r="A77">
        <v>1999</v>
      </c>
      <c r="B77" t="s">
        <v>133</v>
      </c>
      <c r="C77">
        <v>4</v>
      </c>
      <c r="D77" t="s">
        <v>42</v>
      </c>
      <c r="E77">
        <v>8.6999999999999993</v>
      </c>
      <c r="G77" s="1">
        <v>4.2488425925925923E-2</v>
      </c>
      <c r="H77" s="1">
        <f t="shared" si="4"/>
        <v>4.8837271179225199E-3</v>
      </c>
      <c r="I77">
        <v>247</v>
      </c>
      <c r="J77" s="1">
        <v>0.28114583333333337</v>
      </c>
      <c r="K77">
        <v>721</v>
      </c>
      <c r="L77">
        <v>611</v>
      </c>
      <c r="M77">
        <f t="shared" si="7"/>
        <v>-110</v>
      </c>
      <c r="O77" s="1">
        <f t="shared" si="5"/>
        <v>8.2986111111111038E-3</v>
      </c>
      <c r="P77" s="1">
        <f t="shared" si="6"/>
        <v>9.5386334610472463E-4</v>
      </c>
      <c r="R77" s="1">
        <v>3.4189814814814819E-2</v>
      </c>
      <c r="S77" t="s">
        <v>194</v>
      </c>
      <c r="T77" t="s">
        <v>172</v>
      </c>
    </row>
    <row r="78" spans="1:20" x14ac:dyDescent="0.35">
      <c r="A78">
        <v>1999</v>
      </c>
      <c r="B78" t="s">
        <v>133</v>
      </c>
      <c r="C78">
        <v>5</v>
      </c>
      <c r="D78" t="s">
        <v>52</v>
      </c>
      <c r="E78">
        <v>8.6999999999999993</v>
      </c>
      <c r="G78" s="1">
        <v>7.255787037037037E-2</v>
      </c>
      <c r="H78" s="1">
        <f t="shared" si="4"/>
        <v>8.3399851000425726E-3</v>
      </c>
      <c r="I78">
        <v>1013</v>
      </c>
      <c r="J78" s="1">
        <v>0.35370370370370369</v>
      </c>
      <c r="K78">
        <v>611</v>
      </c>
      <c r="L78">
        <v>726</v>
      </c>
      <c r="M78">
        <f t="shared" si="7"/>
        <v>115</v>
      </c>
      <c r="O78" s="1">
        <f t="shared" si="5"/>
        <v>4.2233796296296297E-2</v>
      </c>
      <c r="P78" s="1">
        <f t="shared" si="6"/>
        <v>4.8544593444018735E-3</v>
      </c>
      <c r="R78" s="1">
        <v>3.0324074074074073E-2</v>
      </c>
      <c r="S78" t="s">
        <v>195</v>
      </c>
      <c r="T78" t="s">
        <v>196</v>
      </c>
    </row>
    <row r="79" spans="1:20" x14ac:dyDescent="0.35">
      <c r="A79">
        <v>1999</v>
      </c>
      <c r="B79" t="s">
        <v>133</v>
      </c>
      <c r="C79">
        <v>6</v>
      </c>
      <c r="D79" t="s">
        <v>96</v>
      </c>
      <c r="E79">
        <v>10.8</v>
      </c>
      <c r="G79" s="1">
        <v>6.1076388888888888E-2</v>
      </c>
      <c r="H79" s="1">
        <f t="shared" si="4"/>
        <v>5.655221193415637E-3</v>
      </c>
      <c r="I79">
        <v>487</v>
      </c>
      <c r="J79" s="1">
        <v>0.41479166666666667</v>
      </c>
      <c r="K79">
        <v>726</v>
      </c>
      <c r="L79">
        <v>664</v>
      </c>
      <c r="M79">
        <f t="shared" si="7"/>
        <v>-62</v>
      </c>
      <c r="O79" s="1">
        <f t="shared" si="5"/>
        <v>2.4155092592592596E-2</v>
      </c>
      <c r="P79" s="1">
        <f t="shared" si="6"/>
        <v>2.2365826474622773E-3</v>
      </c>
      <c r="R79" s="1">
        <v>3.6921296296296292E-2</v>
      </c>
      <c r="S79" t="s">
        <v>197</v>
      </c>
      <c r="T79" t="s">
        <v>198</v>
      </c>
    </row>
    <row r="80" spans="1:20" x14ac:dyDescent="0.35">
      <c r="A80">
        <v>1999</v>
      </c>
      <c r="B80" t="s">
        <v>133</v>
      </c>
      <c r="C80">
        <v>7</v>
      </c>
      <c r="D80" t="s">
        <v>36</v>
      </c>
      <c r="E80">
        <v>14.3</v>
      </c>
      <c r="G80" s="1">
        <v>0.11159722222222222</v>
      </c>
      <c r="H80" s="1">
        <f t="shared" si="4"/>
        <v>7.8040015540015535E-3</v>
      </c>
      <c r="I80">
        <v>1038</v>
      </c>
      <c r="J80" s="1">
        <v>0.52638888888888891</v>
      </c>
      <c r="K80">
        <v>664</v>
      </c>
      <c r="L80">
        <v>750</v>
      </c>
      <c r="M80">
        <f t="shared" si="7"/>
        <v>86</v>
      </c>
      <c r="O80" s="1">
        <f t="shared" si="5"/>
        <v>6.2175925925925926E-2</v>
      </c>
      <c r="P80" s="1">
        <f t="shared" si="6"/>
        <v>4.3479668479668478E-3</v>
      </c>
      <c r="R80" s="1">
        <v>4.9421296296296297E-2</v>
      </c>
      <c r="S80" t="s">
        <v>199</v>
      </c>
      <c r="T80" t="s">
        <v>196</v>
      </c>
    </row>
    <row r="81" spans="1:20" x14ac:dyDescent="0.35">
      <c r="A81" s="4">
        <v>1999</v>
      </c>
      <c r="B81" s="4" t="s">
        <v>133</v>
      </c>
      <c r="C81" s="4">
        <v>7</v>
      </c>
      <c r="D81" s="4" t="s">
        <v>147</v>
      </c>
      <c r="E81" s="4">
        <v>84.3</v>
      </c>
      <c r="F81" s="4"/>
      <c r="G81" s="5">
        <v>0.52638888888888891</v>
      </c>
      <c r="H81" s="5">
        <f t="shared" si="4"/>
        <v>6.2442335574008174E-3</v>
      </c>
      <c r="I81" s="4"/>
      <c r="J81" s="5">
        <v>0.52638888888888891</v>
      </c>
      <c r="K81" s="4"/>
      <c r="L81" s="4">
        <v>750</v>
      </c>
      <c r="M81" s="4"/>
      <c r="N81" s="4"/>
      <c r="O81" s="5">
        <f t="shared" si="5"/>
        <v>0.20682870370370371</v>
      </c>
      <c r="P81" s="5">
        <f t="shared" si="6"/>
        <v>2.4534840296999254E-3</v>
      </c>
      <c r="Q81" s="4"/>
      <c r="R81" s="5">
        <v>0.3195601851851852</v>
      </c>
      <c r="S81" s="4"/>
      <c r="T81" s="4" t="s">
        <v>196</v>
      </c>
    </row>
    <row r="82" spans="1:20" x14ac:dyDescent="0.35">
      <c r="A82">
        <v>1999</v>
      </c>
      <c r="B82" t="s">
        <v>163</v>
      </c>
      <c r="C82">
        <v>1</v>
      </c>
      <c r="D82" t="s">
        <v>73</v>
      </c>
      <c r="E82">
        <v>13.2</v>
      </c>
      <c r="G82" s="1">
        <v>8.2708333333333328E-2</v>
      </c>
      <c r="H82" s="1">
        <f t="shared" si="4"/>
        <v>6.2657828282828279E-3</v>
      </c>
      <c r="I82">
        <v>1019</v>
      </c>
      <c r="J82" s="1">
        <v>8.2708333333333328E-2</v>
      </c>
      <c r="L82">
        <v>1019</v>
      </c>
      <c r="O82" s="1">
        <f t="shared" si="5"/>
        <v>3.3576388888888885E-2</v>
      </c>
      <c r="P82" s="1">
        <f t="shared" si="6"/>
        <v>2.5436658249158245E-3</v>
      </c>
      <c r="R82" s="1">
        <v>4.9131944444444443E-2</v>
      </c>
      <c r="S82" t="s">
        <v>188</v>
      </c>
      <c r="T82" t="s">
        <v>189</v>
      </c>
    </row>
    <row r="83" spans="1:20" x14ac:dyDescent="0.35">
      <c r="A83">
        <v>1999</v>
      </c>
      <c r="B83" t="s">
        <v>163</v>
      </c>
      <c r="C83">
        <v>2</v>
      </c>
      <c r="D83" t="s">
        <v>100</v>
      </c>
      <c r="E83">
        <v>13.2</v>
      </c>
      <c r="G83" s="1">
        <v>0.11506944444444445</v>
      </c>
      <c r="H83" s="1">
        <f t="shared" si="4"/>
        <v>8.7173821548821549E-3</v>
      </c>
      <c r="I83">
        <v>1170</v>
      </c>
      <c r="J83" s="1">
        <v>0.19777777777777775</v>
      </c>
      <c r="K83">
        <v>1019</v>
      </c>
      <c r="L83">
        <v>1139</v>
      </c>
      <c r="M83">
        <f t="shared" si="7"/>
        <v>120</v>
      </c>
      <c r="O83" s="1">
        <f t="shared" si="5"/>
        <v>6.6423611111111114E-2</v>
      </c>
      <c r="P83" s="1">
        <f t="shared" si="6"/>
        <v>5.0320917508417514E-3</v>
      </c>
      <c r="R83" s="1">
        <v>4.8645833333333333E-2</v>
      </c>
      <c r="S83" t="s">
        <v>190</v>
      </c>
      <c r="T83" t="s">
        <v>191</v>
      </c>
    </row>
    <row r="84" spans="1:20" x14ac:dyDescent="0.35">
      <c r="A84">
        <v>1999</v>
      </c>
      <c r="B84" t="s">
        <v>163</v>
      </c>
      <c r="C84">
        <v>3</v>
      </c>
      <c r="D84" t="s">
        <v>89</v>
      </c>
      <c r="E84">
        <v>15.4</v>
      </c>
      <c r="G84" s="1">
        <v>0.11002314814814813</v>
      </c>
      <c r="H84" s="1">
        <f t="shared" si="4"/>
        <v>7.1443602693602682E-3</v>
      </c>
      <c r="I84">
        <v>1096</v>
      </c>
      <c r="J84" s="1">
        <v>0.30781249999999999</v>
      </c>
      <c r="K84">
        <v>1139</v>
      </c>
      <c r="L84">
        <v>1122</v>
      </c>
      <c r="M84">
        <f t="shared" si="7"/>
        <v>-17</v>
      </c>
      <c r="O84" s="1">
        <f t="shared" si="5"/>
        <v>5.2569444444444433E-2</v>
      </c>
      <c r="P84" s="1">
        <f t="shared" si="6"/>
        <v>3.4136002886002879E-3</v>
      </c>
      <c r="R84" s="1">
        <v>5.7453703703703701E-2</v>
      </c>
      <c r="S84" t="s">
        <v>192</v>
      </c>
      <c r="T84" t="s">
        <v>193</v>
      </c>
    </row>
    <row r="85" spans="1:20" x14ac:dyDescent="0.35">
      <c r="A85">
        <v>1999</v>
      </c>
      <c r="B85" t="s">
        <v>163</v>
      </c>
      <c r="C85">
        <v>4</v>
      </c>
      <c r="D85" t="s">
        <v>92</v>
      </c>
      <c r="E85">
        <v>8.6999999999999993</v>
      </c>
      <c r="G85" s="1">
        <v>6.6180555555555562E-2</v>
      </c>
      <c r="H85" s="1">
        <f t="shared" si="4"/>
        <v>7.6069604086845483E-3</v>
      </c>
      <c r="I85">
        <v>1026</v>
      </c>
      <c r="J85" s="1">
        <v>0.37399305555555556</v>
      </c>
      <c r="K85">
        <v>1122</v>
      </c>
      <c r="L85">
        <v>1112</v>
      </c>
      <c r="M85">
        <f t="shared" si="7"/>
        <v>-10</v>
      </c>
      <c r="O85" s="1">
        <f t="shared" si="5"/>
        <v>3.1990740740740743E-2</v>
      </c>
      <c r="P85" s="1">
        <f t="shared" si="6"/>
        <v>3.6770966368667524E-3</v>
      </c>
      <c r="R85" s="1">
        <v>3.4189814814814819E-2</v>
      </c>
      <c r="S85" t="s">
        <v>194</v>
      </c>
      <c r="T85" t="s">
        <v>172</v>
      </c>
    </row>
    <row r="86" spans="1:20" x14ac:dyDescent="0.35">
      <c r="A86">
        <v>1999</v>
      </c>
      <c r="B86" t="s">
        <v>163</v>
      </c>
      <c r="C86">
        <v>5</v>
      </c>
      <c r="D86" t="s">
        <v>28</v>
      </c>
      <c r="E86">
        <v>8.6999999999999993</v>
      </c>
      <c r="G86" s="1">
        <v>0.16619212962962962</v>
      </c>
      <c r="H86" s="1">
        <f t="shared" si="4"/>
        <v>1.9102543635589612E-2</v>
      </c>
      <c r="I86">
        <v>1159</v>
      </c>
      <c r="J86" s="1">
        <v>0.54018518518518521</v>
      </c>
      <c r="K86">
        <v>1112</v>
      </c>
      <c r="L86">
        <v>1143</v>
      </c>
      <c r="M86">
        <f t="shared" si="7"/>
        <v>31</v>
      </c>
      <c r="O86" s="1">
        <f t="shared" si="5"/>
        <v>0.13586805555555553</v>
      </c>
      <c r="P86" s="1">
        <f t="shared" si="6"/>
        <v>1.5617017879948913E-2</v>
      </c>
      <c r="R86" s="1">
        <v>3.0324074074074073E-2</v>
      </c>
      <c r="S86" t="s">
        <v>195</v>
      </c>
      <c r="T86" t="s">
        <v>196</v>
      </c>
    </row>
    <row r="87" spans="1:20" x14ac:dyDescent="0.35">
      <c r="A87">
        <v>1999</v>
      </c>
      <c r="B87" t="s">
        <v>163</v>
      </c>
      <c r="C87">
        <v>6</v>
      </c>
      <c r="D87" t="s">
        <v>88</v>
      </c>
      <c r="E87">
        <v>10.8</v>
      </c>
      <c r="G87" s="1">
        <v>7.3657407407407408E-2</v>
      </c>
      <c r="H87" s="1">
        <f t="shared" si="4"/>
        <v>6.8201303155006852E-3</v>
      </c>
      <c r="I87">
        <v>812</v>
      </c>
      <c r="J87" s="1">
        <v>0.6138541666666667</v>
      </c>
      <c r="K87">
        <v>1143</v>
      </c>
      <c r="L87">
        <v>1126</v>
      </c>
      <c r="M87">
        <f t="shared" si="7"/>
        <v>-17</v>
      </c>
      <c r="O87" s="1">
        <f t="shared" si="5"/>
        <v>3.6736111111111115E-2</v>
      </c>
      <c r="P87" s="1">
        <f t="shared" si="6"/>
        <v>3.4014917695473251E-3</v>
      </c>
      <c r="R87" s="1">
        <v>3.6921296296296292E-2</v>
      </c>
      <c r="S87" t="s">
        <v>197</v>
      </c>
      <c r="T87" t="s">
        <v>198</v>
      </c>
    </row>
    <row r="88" spans="1:20" x14ac:dyDescent="0.35">
      <c r="A88">
        <v>1999</v>
      </c>
      <c r="B88" t="s">
        <v>163</v>
      </c>
      <c r="C88">
        <v>7</v>
      </c>
      <c r="D88" t="s">
        <v>50</v>
      </c>
      <c r="E88">
        <v>14.3</v>
      </c>
      <c r="G88" s="1">
        <v>8.8078703703703701E-2</v>
      </c>
      <c r="H88" s="1">
        <f t="shared" si="4"/>
        <v>6.1593499093499085E-3</v>
      </c>
      <c r="I88">
        <v>702</v>
      </c>
      <c r="J88" s="1">
        <v>0.70193287037037033</v>
      </c>
      <c r="K88">
        <v>1126</v>
      </c>
      <c r="L88">
        <v>1079</v>
      </c>
      <c r="M88">
        <f t="shared" si="7"/>
        <v>-47</v>
      </c>
      <c r="O88" s="1">
        <f t="shared" si="5"/>
        <v>3.8657407407407404E-2</v>
      </c>
      <c r="P88" s="1">
        <f t="shared" si="6"/>
        <v>2.7033152033152028E-3</v>
      </c>
      <c r="R88" s="1">
        <v>4.9421296296296297E-2</v>
      </c>
      <c r="S88" t="s">
        <v>199</v>
      </c>
      <c r="T88" t="s">
        <v>196</v>
      </c>
    </row>
    <row r="89" spans="1:20" x14ac:dyDescent="0.35">
      <c r="A89" s="4">
        <v>1999</v>
      </c>
      <c r="B89" s="4" t="s">
        <v>163</v>
      </c>
      <c r="C89" s="4">
        <v>7</v>
      </c>
      <c r="D89" s="4" t="s">
        <v>147</v>
      </c>
      <c r="E89" s="4">
        <v>84.3</v>
      </c>
      <c r="F89" s="4"/>
      <c r="G89" s="5">
        <v>0.70193287037037033</v>
      </c>
      <c r="H89" s="5">
        <f t="shared" si="4"/>
        <v>8.3266058169676194E-3</v>
      </c>
      <c r="I89" s="4"/>
      <c r="J89" s="5">
        <v>0.70193287037037033</v>
      </c>
      <c r="K89" s="4"/>
      <c r="L89" s="4">
        <v>1079</v>
      </c>
      <c r="M89" s="4"/>
      <c r="N89" s="4"/>
      <c r="O89" s="5">
        <f t="shared" si="5"/>
        <v>0.38237268518518513</v>
      </c>
      <c r="P89" s="5">
        <f t="shared" si="6"/>
        <v>4.5358562892667273E-3</v>
      </c>
      <c r="Q89" s="4"/>
      <c r="R89" s="5">
        <v>0.3195601851851852</v>
      </c>
      <c r="S89" s="4"/>
      <c r="T89" s="4" t="s">
        <v>196</v>
      </c>
    </row>
    <row r="90" spans="1:20" x14ac:dyDescent="0.35">
      <c r="A90">
        <v>2000</v>
      </c>
      <c r="B90" t="s">
        <v>133</v>
      </c>
      <c r="C90">
        <v>1</v>
      </c>
      <c r="D90" t="s">
        <v>43</v>
      </c>
      <c r="E90">
        <v>12.8</v>
      </c>
      <c r="G90" s="1">
        <v>8.2662037037037034E-2</v>
      </c>
      <c r="H90" s="1">
        <f t="shared" si="4"/>
        <v>6.4579716435185178E-3</v>
      </c>
      <c r="I90">
        <v>678</v>
      </c>
      <c r="J90" s="1">
        <v>8.2662037037037034E-2</v>
      </c>
      <c r="L90">
        <v>678</v>
      </c>
      <c r="O90" s="1">
        <f t="shared" si="5"/>
        <v>2.8275462962962961E-2</v>
      </c>
      <c r="P90" s="1">
        <f t="shared" si="6"/>
        <v>2.2090205439814813E-3</v>
      </c>
      <c r="R90" s="1">
        <v>5.4386574074074073E-2</v>
      </c>
      <c r="S90" t="s">
        <v>188</v>
      </c>
      <c r="T90" t="s">
        <v>189</v>
      </c>
    </row>
    <row r="91" spans="1:20" x14ac:dyDescent="0.35">
      <c r="A91">
        <v>2000</v>
      </c>
      <c r="B91" t="s">
        <v>133</v>
      </c>
      <c r="C91">
        <v>2</v>
      </c>
      <c r="D91" t="s">
        <v>42</v>
      </c>
      <c r="E91">
        <v>12.8</v>
      </c>
      <c r="G91" s="1">
        <v>8.020833333333334E-2</v>
      </c>
      <c r="H91" s="1">
        <f t="shared" si="4"/>
        <v>6.266276041666667E-3</v>
      </c>
      <c r="I91">
        <v>587</v>
      </c>
      <c r="J91" s="1">
        <v>0.16287037037037036</v>
      </c>
      <c r="K91">
        <v>678</v>
      </c>
      <c r="L91">
        <v>609</v>
      </c>
      <c r="M91">
        <f t="shared" si="7"/>
        <v>-69</v>
      </c>
      <c r="O91" s="1">
        <f t="shared" si="5"/>
        <v>2.7002314814814819E-2</v>
      </c>
      <c r="P91" s="1">
        <f t="shared" si="6"/>
        <v>2.1095558449074074E-3</v>
      </c>
      <c r="R91" s="1">
        <v>5.3206018518518521E-2</v>
      </c>
      <c r="S91" t="s">
        <v>186</v>
      </c>
      <c r="T91" t="s">
        <v>156</v>
      </c>
    </row>
    <row r="92" spans="1:20" x14ac:dyDescent="0.35">
      <c r="A92">
        <v>2000</v>
      </c>
      <c r="B92" t="s">
        <v>133</v>
      </c>
      <c r="C92">
        <v>3</v>
      </c>
      <c r="D92" t="s">
        <v>96</v>
      </c>
      <c r="E92">
        <v>14</v>
      </c>
      <c r="G92" s="1">
        <v>8.4513888888888888E-2</v>
      </c>
      <c r="H92" s="1">
        <f t="shared" si="4"/>
        <v>6.0367063492063489E-3</v>
      </c>
      <c r="I92">
        <v>661</v>
      </c>
      <c r="J92" s="1">
        <v>0.24739583333333334</v>
      </c>
      <c r="K92">
        <v>609</v>
      </c>
      <c r="L92">
        <v>622</v>
      </c>
      <c r="M92">
        <f t="shared" si="7"/>
        <v>13</v>
      </c>
      <c r="O92" s="1">
        <f t="shared" si="5"/>
        <v>3.1226851851851846E-2</v>
      </c>
      <c r="P92" s="1">
        <f t="shared" si="6"/>
        <v>2.2304894179894174E-3</v>
      </c>
      <c r="R92" s="1">
        <v>5.3287037037037042E-2</v>
      </c>
      <c r="S92" t="s">
        <v>200</v>
      </c>
      <c r="T92" t="s">
        <v>201</v>
      </c>
    </row>
    <row r="93" spans="1:20" x14ac:dyDescent="0.35">
      <c r="A93">
        <v>2000</v>
      </c>
      <c r="B93" t="s">
        <v>133</v>
      </c>
      <c r="C93">
        <v>4</v>
      </c>
      <c r="D93" t="s">
        <v>52</v>
      </c>
      <c r="E93">
        <v>8.4</v>
      </c>
      <c r="G93" s="1">
        <v>7.3240740740740731E-2</v>
      </c>
      <c r="H93" s="1">
        <f t="shared" si="4"/>
        <v>8.7191358024691339E-3</v>
      </c>
      <c r="I93">
        <v>893</v>
      </c>
      <c r="J93" s="1">
        <v>0.32063657407407409</v>
      </c>
      <c r="K93">
        <v>622</v>
      </c>
      <c r="L93">
        <v>702</v>
      </c>
      <c r="M93">
        <f t="shared" si="7"/>
        <v>80</v>
      </c>
      <c r="O93" s="1">
        <f t="shared" si="5"/>
        <v>3.8287037037037029E-2</v>
      </c>
      <c r="P93" s="1">
        <f t="shared" si="6"/>
        <v>4.5579805996472655E-3</v>
      </c>
      <c r="R93" s="1">
        <v>3.4953703703703702E-2</v>
      </c>
      <c r="S93" t="s">
        <v>202</v>
      </c>
      <c r="T93" t="s">
        <v>203</v>
      </c>
    </row>
    <row r="94" spans="1:20" x14ac:dyDescent="0.35">
      <c r="A94">
        <v>2000</v>
      </c>
      <c r="B94" t="s">
        <v>133</v>
      </c>
      <c r="C94">
        <v>5</v>
      </c>
      <c r="D94" t="s">
        <v>88</v>
      </c>
      <c r="E94">
        <v>9.4</v>
      </c>
      <c r="G94" s="1">
        <v>6.6759259259259254E-2</v>
      </c>
      <c r="H94" s="1">
        <f t="shared" si="4"/>
        <v>7.1020488573680053E-3</v>
      </c>
      <c r="I94">
        <v>679</v>
      </c>
      <c r="J94" s="1">
        <v>0.38740740740740742</v>
      </c>
      <c r="K94">
        <v>702</v>
      </c>
      <c r="L94">
        <v>675</v>
      </c>
      <c r="M94">
        <f t="shared" si="7"/>
        <v>-27</v>
      </c>
      <c r="O94" s="1">
        <f t="shared" si="5"/>
        <v>3.3738425925925922E-2</v>
      </c>
      <c r="P94" s="1">
        <f t="shared" si="6"/>
        <v>3.5891942474389278E-3</v>
      </c>
      <c r="R94" s="1">
        <v>3.3020833333333333E-2</v>
      </c>
      <c r="S94" t="s">
        <v>155</v>
      </c>
      <c r="T94" t="s">
        <v>156</v>
      </c>
    </row>
    <row r="95" spans="1:20" x14ac:dyDescent="0.35">
      <c r="A95">
        <v>2000</v>
      </c>
      <c r="B95" t="s">
        <v>133</v>
      </c>
      <c r="C95">
        <v>6</v>
      </c>
      <c r="D95" t="s">
        <v>50</v>
      </c>
      <c r="E95">
        <v>11.8</v>
      </c>
      <c r="G95" s="1">
        <v>8.2407407407407415E-2</v>
      </c>
      <c r="H95" s="1">
        <f t="shared" si="4"/>
        <v>6.9836785938480854E-3</v>
      </c>
      <c r="I95">
        <v>527</v>
      </c>
      <c r="J95" s="1">
        <v>0.46981481481481485</v>
      </c>
      <c r="K95">
        <v>675</v>
      </c>
      <c r="L95">
        <v>625</v>
      </c>
      <c r="M95">
        <f t="shared" si="7"/>
        <v>-50</v>
      </c>
      <c r="O95" s="1">
        <f t="shared" si="5"/>
        <v>3.679398148148149E-2</v>
      </c>
      <c r="P95" s="1">
        <f t="shared" si="6"/>
        <v>3.1181340238543632E-3</v>
      </c>
      <c r="R95" s="1">
        <v>4.5613425925925925E-2</v>
      </c>
      <c r="S95" t="s">
        <v>194</v>
      </c>
      <c r="T95" t="s">
        <v>172</v>
      </c>
    </row>
    <row r="96" spans="1:20" x14ac:dyDescent="0.35">
      <c r="A96">
        <v>2000</v>
      </c>
      <c r="B96" t="s">
        <v>133</v>
      </c>
      <c r="C96">
        <v>7</v>
      </c>
      <c r="D96" t="s">
        <v>36</v>
      </c>
      <c r="E96">
        <v>15.8</v>
      </c>
      <c r="G96" s="1">
        <v>0.11648148148148148</v>
      </c>
      <c r="H96" s="1">
        <f t="shared" si="4"/>
        <v>7.3722456633849029E-3</v>
      </c>
      <c r="I96">
        <v>793</v>
      </c>
      <c r="J96" s="1">
        <v>0.58629629629629632</v>
      </c>
      <c r="K96">
        <v>625</v>
      </c>
      <c r="L96">
        <v>639</v>
      </c>
      <c r="M96">
        <f t="shared" si="7"/>
        <v>14</v>
      </c>
      <c r="O96" s="1">
        <f t="shared" si="5"/>
        <v>5.3726851851851845E-2</v>
      </c>
      <c r="P96" s="1">
        <f t="shared" si="6"/>
        <v>3.4004336615096101E-3</v>
      </c>
      <c r="R96" s="1">
        <v>6.2754629629629632E-2</v>
      </c>
      <c r="S96" t="s">
        <v>161</v>
      </c>
      <c r="T96" t="s">
        <v>204</v>
      </c>
    </row>
    <row r="97" spans="1:23" x14ac:dyDescent="0.35">
      <c r="A97" s="4">
        <v>2000</v>
      </c>
      <c r="B97" s="4" t="s">
        <v>133</v>
      </c>
      <c r="C97" s="4">
        <v>7</v>
      </c>
      <c r="D97" s="4" t="s">
        <v>147</v>
      </c>
      <c r="E97" s="4">
        <v>85</v>
      </c>
      <c r="F97" s="4"/>
      <c r="G97" s="5">
        <v>0.58629629629629632</v>
      </c>
      <c r="H97" s="5">
        <f t="shared" si="4"/>
        <v>6.8976034858387802E-3</v>
      </c>
      <c r="I97" s="4"/>
      <c r="J97" s="5">
        <v>0.58629629629629632</v>
      </c>
      <c r="K97" s="4"/>
      <c r="L97" s="4">
        <v>639</v>
      </c>
      <c r="M97" s="4"/>
      <c r="N97" s="4"/>
      <c r="O97" s="5">
        <f t="shared" si="5"/>
        <v>0.23825231481481485</v>
      </c>
      <c r="P97" s="5">
        <f t="shared" si="6"/>
        <v>2.8029684095860572E-3</v>
      </c>
      <c r="Q97" s="4"/>
      <c r="R97" s="5">
        <v>0.34804398148148147</v>
      </c>
      <c r="S97" s="4"/>
      <c r="T97" s="4" t="s">
        <v>156</v>
      </c>
    </row>
    <row r="98" spans="1:23" x14ac:dyDescent="0.35">
      <c r="A98">
        <v>2000</v>
      </c>
      <c r="B98" t="s">
        <v>163</v>
      </c>
      <c r="C98">
        <v>1</v>
      </c>
      <c r="D98" t="s">
        <v>73</v>
      </c>
      <c r="E98">
        <v>12.8</v>
      </c>
      <c r="G98" s="1">
        <v>0.10806712962962962</v>
      </c>
      <c r="H98" s="1">
        <f t="shared" si="4"/>
        <v>8.4427445023148133E-3</v>
      </c>
      <c r="I98">
        <v>1043</v>
      </c>
      <c r="J98" s="1">
        <v>0.10806712962962962</v>
      </c>
      <c r="L98">
        <v>1043</v>
      </c>
      <c r="O98" s="1">
        <f t="shared" si="5"/>
        <v>5.3680555555555551E-2</v>
      </c>
      <c r="P98" s="1">
        <f t="shared" si="6"/>
        <v>4.1937934027777768E-3</v>
      </c>
      <c r="R98" s="1">
        <v>5.4386574074074073E-2</v>
      </c>
      <c r="S98" t="s">
        <v>188</v>
      </c>
      <c r="T98" t="s">
        <v>189</v>
      </c>
    </row>
    <row r="99" spans="1:23" x14ac:dyDescent="0.35">
      <c r="A99">
        <v>2000</v>
      </c>
      <c r="B99" t="s">
        <v>163</v>
      </c>
      <c r="C99">
        <v>2</v>
      </c>
      <c r="D99" t="s">
        <v>100</v>
      </c>
      <c r="E99">
        <v>12.8</v>
      </c>
      <c r="G99" s="1">
        <v>0.1014236111111111</v>
      </c>
      <c r="H99" s="1">
        <f t="shared" si="4"/>
        <v>7.9237196180555539E-3</v>
      </c>
      <c r="I99">
        <v>993</v>
      </c>
      <c r="J99" s="1">
        <v>0.20950231481481482</v>
      </c>
      <c r="K99">
        <v>1043</v>
      </c>
      <c r="L99">
        <v>1024</v>
      </c>
      <c r="M99">
        <f t="shared" si="7"/>
        <v>-19</v>
      </c>
      <c r="O99" s="1">
        <f t="shared" si="5"/>
        <v>4.8217592592592583E-2</v>
      </c>
      <c r="P99" s="1">
        <f t="shared" si="6"/>
        <v>3.7669994212962952E-3</v>
      </c>
      <c r="R99" s="1">
        <v>5.3206018518518521E-2</v>
      </c>
      <c r="S99" t="s">
        <v>186</v>
      </c>
      <c r="T99" t="s">
        <v>156</v>
      </c>
    </row>
    <row r="100" spans="1:23" x14ac:dyDescent="0.35">
      <c r="A100">
        <v>2000</v>
      </c>
      <c r="B100" t="s">
        <v>163</v>
      </c>
      <c r="C100">
        <v>3</v>
      </c>
      <c r="D100" t="s">
        <v>49</v>
      </c>
      <c r="E100">
        <v>14</v>
      </c>
      <c r="G100" s="1">
        <v>8.4259259259259256E-2</v>
      </c>
      <c r="H100" s="1">
        <f t="shared" si="4"/>
        <v>6.0185185185185185E-3</v>
      </c>
      <c r="J100" s="1">
        <v>0.29376157407407405</v>
      </c>
      <c r="K100">
        <v>1024</v>
      </c>
      <c r="L100">
        <v>941</v>
      </c>
      <c r="M100">
        <f t="shared" si="7"/>
        <v>-83</v>
      </c>
      <c r="O100" s="1">
        <f t="shared" si="5"/>
        <v>3.0972222222222213E-2</v>
      </c>
      <c r="P100" s="1">
        <f t="shared" si="6"/>
        <v>2.2123015873015866E-3</v>
      </c>
      <c r="R100" s="1">
        <v>5.3287037037037042E-2</v>
      </c>
      <c r="S100" t="s">
        <v>200</v>
      </c>
      <c r="T100" t="s">
        <v>201</v>
      </c>
      <c r="V100" s="7" t="s">
        <v>205</v>
      </c>
      <c r="W100" s="7"/>
    </row>
    <row r="101" spans="1:23" x14ac:dyDescent="0.35">
      <c r="A101">
        <v>2000</v>
      </c>
      <c r="B101" t="s">
        <v>163</v>
      </c>
      <c r="C101">
        <v>4</v>
      </c>
      <c r="D101" t="s">
        <v>56</v>
      </c>
      <c r="E101">
        <v>8.4</v>
      </c>
      <c r="G101" s="1">
        <v>7.962962962962962E-2</v>
      </c>
      <c r="H101" s="1">
        <f t="shared" si="4"/>
        <v>9.4797178130511441E-3</v>
      </c>
      <c r="I101">
        <v>959</v>
      </c>
      <c r="J101" s="1">
        <v>0.37339120370370371</v>
      </c>
      <c r="K101">
        <v>941</v>
      </c>
      <c r="L101">
        <v>948</v>
      </c>
      <c r="M101">
        <f t="shared" si="7"/>
        <v>7</v>
      </c>
      <c r="O101" s="1">
        <f t="shared" si="5"/>
        <v>4.4675925925925918E-2</v>
      </c>
      <c r="P101" s="1">
        <f t="shared" si="6"/>
        <v>5.3185626102292757E-3</v>
      </c>
      <c r="R101" s="1">
        <v>3.4953703703703702E-2</v>
      </c>
      <c r="S101" t="s">
        <v>202</v>
      </c>
      <c r="T101" t="s">
        <v>203</v>
      </c>
    </row>
    <row r="102" spans="1:23" x14ac:dyDescent="0.35">
      <c r="A102">
        <v>2000</v>
      </c>
      <c r="B102" t="s">
        <v>163</v>
      </c>
      <c r="C102">
        <v>5</v>
      </c>
      <c r="D102" t="s">
        <v>28</v>
      </c>
      <c r="E102">
        <v>9.4</v>
      </c>
      <c r="G102" s="1">
        <v>0.16098379629629631</v>
      </c>
      <c r="H102" s="1">
        <f t="shared" si="4"/>
        <v>1.7125935776201733E-2</v>
      </c>
      <c r="I102">
        <v>1061</v>
      </c>
      <c r="J102" s="1">
        <v>0.53437499999999993</v>
      </c>
      <c r="K102">
        <v>948</v>
      </c>
      <c r="L102">
        <v>1027</v>
      </c>
      <c r="M102">
        <f t="shared" si="7"/>
        <v>79</v>
      </c>
      <c r="O102" s="1">
        <f t="shared" si="5"/>
        <v>0.12796296296296297</v>
      </c>
      <c r="P102" s="1">
        <f t="shared" si="6"/>
        <v>1.3613081166272656E-2</v>
      </c>
      <c r="R102" s="1">
        <v>3.3020833333333333E-2</v>
      </c>
      <c r="S102" t="s">
        <v>155</v>
      </c>
      <c r="T102" t="s">
        <v>156</v>
      </c>
    </row>
    <row r="103" spans="1:23" x14ac:dyDescent="0.35">
      <c r="A103">
        <v>2000</v>
      </c>
      <c r="B103" t="s">
        <v>163</v>
      </c>
      <c r="C103">
        <v>6</v>
      </c>
      <c r="D103" t="s">
        <v>98</v>
      </c>
      <c r="E103">
        <v>11.8</v>
      </c>
      <c r="G103" s="1">
        <v>0.13141203703703705</v>
      </c>
      <c r="H103" s="1">
        <f t="shared" si="4"/>
        <v>1.1136613308223478E-2</v>
      </c>
      <c r="I103">
        <v>1014</v>
      </c>
      <c r="J103" s="1">
        <v>0.66579861111111105</v>
      </c>
      <c r="K103">
        <v>1027</v>
      </c>
      <c r="L103">
        <v>999</v>
      </c>
      <c r="M103">
        <f t="shared" si="7"/>
        <v>-28</v>
      </c>
      <c r="O103" s="1">
        <f t="shared" si="5"/>
        <v>8.5798611111111117E-2</v>
      </c>
      <c r="P103" s="1">
        <f t="shared" si="6"/>
        <v>7.2710687382297554E-3</v>
      </c>
      <c r="R103" s="1">
        <v>4.5613425925925925E-2</v>
      </c>
      <c r="S103" t="s">
        <v>194</v>
      </c>
      <c r="T103" t="s">
        <v>172</v>
      </c>
    </row>
    <row r="104" spans="1:23" x14ac:dyDescent="0.35">
      <c r="A104">
        <v>2000</v>
      </c>
      <c r="B104" t="s">
        <v>163</v>
      </c>
      <c r="C104">
        <v>7</v>
      </c>
      <c r="F104" t="s">
        <v>110</v>
      </c>
      <c r="H104" s="1"/>
      <c r="K104">
        <v>999</v>
      </c>
      <c r="O104" s="1"/>
      <c r="P104" s="1"/>
      <c r="R104" s="1">
        <v>6.2754629629629632E-2</v>
      </c>
      <c r="S104" t="s">
        <v>161</v>
      </c>
      <c r="T104" t="s">
        <v>204</v>
      </c>
    </row>
    <row r="105" spans="1:23" x14ac:dyDescent="0.35">
      <c r="A105" s="4">
        <v>2000</v>
      </c>
      <c r="B105" s="4" t="s">
        <v>163</v>
      </c>
      <c r="C105" s="4">
        <v>6</v>
      </c>
      <c r="D105" s="4" t="s">
        <v>147</v>
      </c>
      <c r="E105" s="4">
        <v>69.2</v>
      </c>
      <c r="F105" s="4" t="s">
        <v>110</v>
      </c>
      <c r="G105" s="4"/>
      <c r="H105" s="5"/>
      <c r="I105" s="4"/>
      <c r="J105" s="4"/>
      <c r="K105" s="4"/>
      <c r="L105" s="4"/>
      <c r="M105" s="4"/>
      <c r="N105" s="4"/>
      <c r="O105" s="5"/>
      <c r="P105" s="5"/>
      <c r="Q105" s="4"/>
      <c r="R105" s="5">
        <v>0.34804398148148147</v>
      </c>
      <c r="S105" s="4"/>
      <c r="T105" s="4" t="s">
        <v>156</v>
      </c>
    </row>
    <row r="106" spans="1:23" x14ac:dyDescent="0.35">
      <c r="A106">
        <v>2001</v>
      </c>
      <c r="B106" t="s">
        <v>133</v>
      </c>
      <c r="C106">
        <v>1</v>
      </c>
      <c r="D106" t="s">
        <v>43</v>
      </c>
      <c r="E106">
        <v>12.1</v>
      </c>
      <c r="G106" s="1">
        <v>7.4502314814814813E-2</v>
      </c>
      <c r="H106" s="1">
        <f t="shared" si="4"/>
        <v>6.1572161003979184E-3</v>
      </c>
      <c r="I106">
        <v>818</v>
      </c>
      <c r="J106" s="1">
        <v>7.4502314814814813E-2</v>
      </c>
      <c r="L106">
        <v>818</v>
      </c>
      <c r="O106" s="1">
        <f t="shared" si="5"/>
        <v>2.5381944444444443E-2</v>
      </c>
      <c r="P106" s="1">
        <f t="shared" si="6"/>
        <v>2.0976813590449952E-3</v>
      </c>
      <c r="R106" s="1">
        <v>4.912037037037037E-2</v>
      </c>
      <c r="S106" t="s">
        <v>206</v>
      </c>
      <c r="T106" t="s">
        <v>207</v>
      </c>
    </row>
    <row r="107" spans="1:23" x14ac:dyDescent="0.35">
      <c r="A107">
        <v>2001</v>
      </c>
      <c r="B107" t="s">
        <v>133</v>
      </c>
      <c r="C107">
        <v>2</v>
      </c>
      <c r="D107" t="s">
        <v>42</v>
      </c>
      <c r="E107">
        <v>12.2</v>
      </c>
      <c r="G107" s="1">
        <v>8.8206018518518517E-2</v>
      </c>
      <c r="H107" s="1">
        <f t="shared" si="4"/>
        <v>7.2300015179113542E-3</v>
      </c>
      <c r="I107">
        <v>892</v>
      </c>
      <c r="J107" s="1">
        <v>0.16271990740740741</v>
      </c>
      <c r="K107">
        <v>818</v>
      </c>
      <c r="L107">
        <v>877</v>
      </c>
      <c r="M107">
        <f t="shared" si="7"/>
        <v>59</v>
      </c>
      <c r="O107" s="1">
        <f t="shared" si="5"/>
        <v>3.9594907407407405E-2</v>
      </c>
      <c r="P107" s="1">
        <f t="shared" si="6"/>
        <v>3.2454842137219185E-3</v>
      </c>
      <c r="R107" s="1">
        <v>4.8611111111111112E-2</v>
      </c>
      <c r="S107" t="s">
        <v>208</v>
      </c>
      <c r="T107" t="s">
        <v>209</v>
      </c>
    </row>
    <row r="108" spans="1:23" x14ac:dyDescent="0.35">
      <c r="A108">
        <v>2001</v>
      </c>
      <c r="B108" t="s">
        <v>133</v>
      </c>
      <c r="C108">
        <v>3</v>
      </c>
      <c r="D108" t="s">
        <v>25</v>
      </c>
      <c r="E108">
        <v>13.2</v>
      </c>
      <c r="G108" s="1">
        <v>8.7685185185185185E-2</v>
      </c>
      <c r="H108" s="1">
        <f t="shared" si="4"/>
        <v>6.6428170594837266E-3</v>
      </c>
      <c r="I108">
        <v>774</v>
      </c>
      <c r="J108" s="1">
        <v>0.25041666666666668</v>
      </c>
      <c r="K108">
        <v>877</v>
      </c>
      <c r="L108">
        <v>834</v>
      </c>
      <c r="M108">
        <f t="shared" si="7"/>
        <v>-43</v>
      </c>
      <c r="O108" s="1">
        <f t="shared" si="5"/>
        <v>3.1886574074074074E-2</v>
      </c>
      <c r="P108" s="1">
        <f t="shared" si="6"/>
        <v>2.415649551066218E-3</v>
      </c>
      <c r="R108" s="1">
        <v>5.5798611111111111E-2</v>
      </c>
      <c r="S108" t="s">
        <v>210</v>
      </c>
      <c r="T108" t="s">
        <v>211</v>
      </c>
    </row>
    <row r="109" spans="1:23" x14ac:dyDescent="0.35">
      <c r="A109">
        <v>2001</v>
      </c>
      <c r="B109" t="s">
        <v>133</v>
      </c>
      <c r="C109">
        <v>4</v>
      </c>
      <c r="D109" t="s">
        <v>49</v>
      </c>
      <c r="E109">
        <v>7.4</v>
      </c>
      <c r="G109" s="1">
        <v>4.5231481481481484E-2</v>
      </c>
      <c r="H109" s="1">
        <f t="shared" si="4"/>
        <v>6.112362362362362E-3</v>
      </c>
      <c r="I109">
        <v>567</v>
      </c>
      <c r="J109" s="1">
        <v>0.29564814814814816</v>
      </c>
      <c r="K109">
        <v>834</v>
      </c>
      <c r="L109">
        <v>780</v>
      </c>
      <c r="M109">
        <f t="shared" si="7"/>
        <v>-54</v>
      </c>
      <c r="O109" s="1">
        <f t="shared" si="5"/>
        <v>1.7835648148148146E-2</v>
      </c>
      <c r="P109" s="1">
        <f t="shared" si="6"/>
        <v>2.4102227227227224E-3</v>
      </c>
      <c r="R109" s="1">
        <v>2.7395833333333338E-2</v>
      </c>
      <c r="S109" t="s">
        <v>212</v>
      </c>
      <c r="T109" t="s">
        <v>213</v>
      </c>
    </row>
    <row r="110" spans="1:23" x14ac:dyDescent="0.35">
      <c r="A110">
        <v>2001</v>
      </c>
      <c r="B110" t="s">
        <v>133</v>
      </c>
      <c r="C110">
        <v>5</v>
      </c>
      <c r="D110" t="s">
        <v>31</v>
      </c>
      <c r="E110">
        <v>7.4</v>
      </c>
      <c r="G110" s="1">
        <v>4.5497685185185183E-2</v>
      </c>
      <c r="H110" s="1">
        <f t="shared" si="4"/>
        <v>6.148335835835835E-3</v>
      </c>
      <c r="I110">
        <v>537</v>
      </c>
      <c r="J110" s="1">
        <v>0.34114583333333331</v>
      </c>
      <c r="K110">
        <v>780</v>
      </c>
      <c r="L110">
        <v>720</v>
      </c>
      <c r="M110">
        <f t="shared" si="7"/>
        <v>-60</v>
      </c>
      <c r="O110" s="1">
        <f t="shared" si="5"/>
        <v>1.8680555555555551E-2</v>
      </c>
      <c r="P110" s="1">
        <f t="shared" si="6"/>
        <v>2.5243993993993986E-3</v>
      </c>
      <c r="R110" s="1">
        <v>2.6817129629629632E-2</v>
      </c>
      <c r="S110" t="s">
        <v>214</v>
      </c>
      <c r="T110" t="s">
        <v>196</v>
      </c>
    </row>
    <row r="111" spans="1:23" x14ac:dyDescent="0.35">
      <c r="A111">
        <v>2001</v>
      </c>
      <c r="B111" t="s">
        <v>133</v>
      </c>
      <c r="C111">
        <v>6</v>
      </c>
      <c r="D111" t="s">
        <v>88</v>
      </c>
      <c r="E111">
        <v>9.6999999999999993</v>
      </c>
      <c r="G111" s="1">
        <v>6.6759259259259254E-2</v>
      </c>
      <c r="H111" s="1">
        <f t="shared" si="4"/>
        <v>6.8823978617793052E-3</v>
      </c>
      <c r="I111">
        <v>758</v>
      </c>
      <c r="J111" s="1">
        <v>0.40790509259259261</v>
      </c>
      <c r="K111">
        <v>720</v>
      </c>
      <c r="L111">
        <v>729</v>
      </c>
      <c r="M111">
        <f t="shared" si="7"/>
        <v>9</v>
      </c>
      <c r="O111" s="1">
        <f t="shared" si="5"/>
        <v>3.2511574074074068E-2</v>
      </c>
      <c r="P111" s="1">
        <f t="shared" si="6"/>
        <v>3.3517086674303164E-3</v>
      </c>
      <c r="R111" s="1">
        <v>3.4247685185185187E-2</v>
      </c>
      <c r="S111" t="s">
        <v>195</v>
      </c>
      <c r="T111" t="s">
        <v>162</v>
      </c>
    </row>
    <row r="112" spans="1:23" x14ac:dyDescent="0.35">
      <c r="A112">
        <v>2001</v>
      </c>
      <c r="B112" t="s">
        <v>133</v>
      </c>
      <c r="C112">
        <v>7</v>
      </c>
      <c r="D112" t="s">
        <v>50</v>
      </c>
      <c r="E112">
        <v>14.7</v>
      </c>
      <c r="G112" s="1">
        <v>0.10304398148148149</v>
      </c>
      <c r="H112" s="1">
        <f t="shared" si="4"/>
        <v>7.0097946586041831E-3</v>
      </c>
      <c r="I112">
        <v>746</v>
      </c>
      <c r="J112" s="1">
        <v>0.51094907407407408</v>
      </c>
      <c r="K112">
        <v>729</v>
      </c>
      <c r="L112">
        <v>706</v>
      </c>
      <c r="M112">
        <f t="shared" si="7"/>
        <v>-23</v>
      </c>
      <c r="O112" s="1">
        <f t="shared" si="5"/>
        <v>4.671296296296297E-2</v>
      </c>
      <c r="P112" s="1">
        <f t="shared" si="6"/>
        <v>3.1777525825144879E-3</v>
      </c>
      <c r="R112" s="1">
        <v>5.6331018518518516E-2</v>
      </c>
      <c r="S112" t="s">
        <v>194</v>
      </c>
      <c r="T112" t="s">
        <v>172</v>
      </c>
    </row>
    <row r="113" spans="1:20" x14ac:dyDescent="0.35">
      <c r="A113" s="4">
        <v>2001</v>
      </c>
      <c r="B113" s="4" t="s">
        <v>133</v>
      </c>
      <c r="C113" s="4">
        <v>7</v>
      </c>
      <c r="D113" s="4" t="s">
        <v>147</v>
      </c>
      <c r="E113" s="4">
        <v>76.2</v>
      </c>
      <c r="F113" s="4"/>
      <c r="G113" s="5">
        <v>0.51094907407407408</v>
      </c>
      <c r="H113" s="5">
        <f t="shared" si="4"/>
        <v>6.7053684261689506E-3</v>
      </c>
      <c r="I113" s="4"/>
      <c r="J113" s="5">
        <v>0.51094907407407408</v>
      </c>
      <c r="K113" s="4"/>
      <c r="L113" s="4">
        <v>706</v>
      </c>
      <c r="M113" s="4"/>
      <c r="N113" s="4"/>
      <c r="O113" s="5">
        <f t="shared" si="5"/>
        <v>0.19969907407407411</v>
      </c>
      <c r="P113" s="5">
        <f t="shared" si="6"/>
        <v>2.6207227568776129E-3</v>
      </c>
      <c r="Q113" s="4"/>
      <c r="R113" s="5">
        <v>0.31124999999999997</v>
      </c>
      <c r="S113" s="4"/>
      <c r="T113" s="4" t="s">
        <v>162</v>
      </c>
    </row>
    <row r="114" spans="1:20" x14ac:dyDescent="0.35">
      <c r="A114">
        <v>2001</v>
      </c>
      <c r="B114" t="s">
        <v>163</v>
      </c>
      <c r="C114">
        <v>1</v>
      </c>
      <c r="D114" t="s">
        <v>73</v>
      </c>
      <c r="E114">
        <v>12.1</v>
      </c>
      <c r="G114" s="1">
        <v>9.1365740740740733E-2</v>
      </c>
      <c r="H114" s="1">
        <f t="shared" si="4"/>
        <v>7.5508876645240279E-3</v>
      </c>
      <c r="I114">
        <v>1114</v>
      </c>
      <c r="J114" s="1">
        <v>9.1365740740740733E-2</v>
      </c>
      <c r="L114">
        <v>1114</v>
      </c>
      <c r="O114" s="1">
        <f t="shared" si="5"/>
        <v>4.2245370370370364E-2</v>
      </c>
      <c r="P114" s="1">
        <f t="shared" si="6"/>
        <v>3.4913529231711047E-3</v>
      </c>
      <c r="R114" s="1">
        <v>4.912037037037037E-2</v>
      </c>
      <c r="S114" t="s">
        <v>206</v>
      </c>
      <c r="T114" t="s">
        <v>207</v>
      </c>
    </row>
    <row r="115" spans="1:20" x14ac:dyDescent="0.35">
      <c r="A115">
        <v>2001</v>
      </c>
      <c r="B115" t="s">
        <v>163</v>
      </c>
      <c r="C115">
        <v>2</v>
      </c>
      <c r="D115" t="s">
        <v>100</v>
      </c>
      <c r="E115">
        <v>12.2</v>
      </c>
      <c r="G115" s="1">
        <v>0.11180555555555556</v>
      </c>
      <c r="H115" s="1">
        <f t="shared" si="4"/>
        <v>9.1643897996357016E-3</v>
      </c>
      <c r="I115">
        <v>1108</v>
      </c>
      <c r="J115" s="1">
        <v>0.20318287037037039</v>
      </c>
      <c r="K115">
        <v>1114</v>
      </c>
      <c r="L115">
        <v>1111</v>
      </c>
      <c r="M115">
        <f t="shared" si="7"/>
        <v>-3</v>
      </c>
      <c r="O115" s="1">
        <f t="shared" si="5"/>
        <v>6.3194444444444442E-2</v>
      </c>
      <c r="P115" s="1">
        <f t="shared" si="6"/>
        <v>5.1798724954462659E-3</v>
      </c>
      <c r="R115" s="1">
        <v>4.8611111111111112E-2</v>
      </c>
      <c r="S115" t="s">
        <v>208</v>
      </c>
      <c r="T115" t="s">
        <v>209</v>
      </c>
    </row>
    <row r="116" spans="1:20" x14ac:dyDescent="0.35">
      <c r="A116">
        <v>2001</v>
      </c>
      <c r="B116" t="s">
        <v>163</v>
      </c>
      <c r="C116">
        <v>3</v>
      </c>
      <c r="D116" t="s">
        <v>101</v>
      </c>
      <c r="E116">
        <v>13.2</v>
      </c>
      <c r="G116" s="1">
        <v>6.9965277777777779E-2</v>
      </c>
      <c r="H116" s="1">
        <f t="shared" si="4"/>
        <v>5.3003998316498322E-3</v>
      </c>
      <c r="I116">
        <v>280</v>
      </c>
      <c r="J116" s="1">
        <v>0.27314814814814814</v>
      </c>
      <c r="K116">
        <v>1111</v>
      </c>
      <c r="L116">
        <v>978</v>
      </c>
      <c r="M116">
        <f t="shared" si="7"/>
        <v>-133</v>
      </c>
      <c r="O116" s="1">
        <f t="shared" si="5"/>
        <v>1.4166666666666668E-2</v>
      </c>
      <c r="P116" s="1">
        <f t="shared" si="6"/>
        <v>1.0732323232323234E-3</v>
      </c>
      <c r="R116" s="1">
        <v>5.5798611111111111E-2</v>
      </c>
      <c r="S116" t="s">
        <v>210</v>
      </c>
      <c r="T116" t="s">
        <v>211</v>
      </c>
    </row>
    <row r="117" spans="1:20" x14ac:dyDescent="0.35">
      <c r="A117">
        <v>2001</v>
      </c>
      <c r="B117" t="s">
        <v>163</v>
      </c>
      <c r="C117">
        <v>4</v>
      </c>
      <c r="D117" t="s">
        <v>52</v>
      </c>
      <c r="E117">
        <v>7.4</v>
      </c>
      <c r="G117" s="1">
        <v>6.1215277777777778E-2</v>
      </c>
      <c r="H117" s="1">
        <f t="shared" si="4"/>
        <v>8.2723348348348342E-3</v>
      </c>
      <c r="I117">
        <v>1005</v>
      </c>
      <c r="J117" s="1">
        <v>0.33436342592592588</v>
      </c>
      <c r="K117">
        <v>978</v>
      </c>
      <c r="L117">
        <v>970</v>
      </c>
      <c r="M117">
        <f t="shared" si="7"/>
        <v>-8</v>
      </c>
      <c r="O117" s="1">
        <f t="shared" si="5"/>
        <v>3.3819444444444444E-2</v>
      </c>
      <c r="P117" s="1">
        <f t="shared" si="6"/>
        <v>4.5701951951951951E-3</v>
      </c>
      <c r="R117" s="1">
        <v>2.7395833333333338E-2</v>
      </c>
      <c r="S117" t="s">
        <v>212</v>
      </c>
      <c r="T117" t="s">
        <v>213</v>
      </c>
    </row>
    <row r="118" spans="1:20" x14ac:dyDescent="0.35">
      <c r="A118">
        <v>2001</v>
      </c>
      <c r="B118" t="s">
        <v>163</v>
      </c>
      <c r="C118">
        <v>5</v>
      </c>
      <c r="D118" t="s">
        <v>87</v>
      </c>
      <c r="E118">
        <v>7.4</v>
      </c>
      <c r="G118" s="1">
        <v>7.0509259259259258E-2</v>
      </c>
      <c r="H118" s="1">
        <f t="shared" si="4"/>
        <v>9.5282782782782783E-3</v>
      </c>
      <c r="I118">
        <v>1046</v>
      </c>
      <c r="J118" s="1">
        <v>0.40488425925925925</v>
      </c>
      <c r="K118">
        <v>970</v>
      </c>
      <c r="L118">
        <v>986</v>
      </c>
      <c r="M118">
        <f t="shared" si="7"/>
        <v>16</v>
      </c>
      <c r="O118" s="1">
        <f t="shared" si="5"/>
        <v>4.3692129629629622E-2</v>
      </c>
      <c r="P118" s="1">
        <f t="shared" si="6"/>
        <v>5.9043418418418406E-3</v>
      </c>
      <c r="R118" s="1">
        <v>2.6817129629629632E-2</v>
      </c>
      <c r="S118" t="s">
        <v>214</v>
      </c>
      <c r="T118" t="s">
        <v>196</v>
      </c>
    </row>
    <row r="119" spans="1:20" x14ac:dyDescent="0.35">
      <c r="A119">
        <v>2001</v>
      </c>
      <c r="B119" t="s">
        <v>163</v>
      </c>
      <c r="C119">
        <v>6</v>
      </c>
      <c r="D119" t="s">
        <v>56</v>
      </c>
      <c r="E119">
        <v>9.6999999999999993</v>
      </c>
      <c r="G119" s="1">
        <v>9.2141203703703711E-2</v>
      </c>
      <c r="H119" s="1">
        <f t="shared" si="4"/>
        <v>9.4990931653302808E-3</v>
      </c>
      <c r="I119">
        <v>1057</v>
      </c>
      <c r="J119" s="1">
        <v>0.49702546296296296</v>
      </c>
      <c r="K119">
        <v>986</v>
      </c>
      <c r="L119">
        <v>1006</v>
      </c>
      <c r="M119">
        <f t="shared" si="7"/>
        <v>20</v>
      </c>
      <c r="O119" s="1">
        <f t="shared" si="5"/>
        <v>5.7893518518518525E-2</v>
      </c>
      <c r="P119" s="1">
        <f t="shared" si="6"/>
        <v>5.9684039709812916E-3</v>
      </c>
      <c r="R119" s="1">
        <v>3.4247685185185187E-2</v>
      </c>
      <c r="S119" t="s">
        <v>195</v>
      </c>
      <c r="T119" t="s">
        <v>162</v>
      </c>
    </row>
    <row r="120" spans="1:20" x14ac:dyDescent="0.35">
      <c r="A120">
        <v>2001</v>
      </c>
      <c r="B120" t="s">
        <v>163</v>
      </c>
      <c r="C120">
        <v>7</v>
      </c>
      <c r="D120" t="s">
        <v>36</v>
      </c>
      <c r="E120">
        <v>14.7</v>
      </c>
      <c r="G120" s="1">
        <v>9.0613425925925917E-2</v>
      </c>
      <c r="H120" s="1">
        <f t="shared" si="4"/>
        <v>6.1641786344167294E-3</v>
      </c>
      <c r="I120">
        <v>498</v>
      </c>
      <c r="J120" s="1">
        <v>0.58763888888888893</v>
      </c>
      <c r="K120">
        <v>1006</v>
      </c>
      <c r="L120">
        <v>933</v>
      </c>
      <c r="M120">
        <f t="shared" si="7"/>
        <v>-73</v>
      </c>
      <c r="O120" s="1">
        <f t="shared" si="5"/>
        <v>3.42824074074074E-2</v>
      </c>
      <c r="P120" s="1">
        <f t="shared" si="6"/>
        <v>2.3321365583270342E-3</v>
      </c>
      <c r="R120" s="1">
        <v>5.6331018518518516E-2</v>
      </c>
      <c r="S120" t="s">
        <v>194</v>
      </c>
      <c r="T120" t="s">
        <v>172</v>
      </c>
    </row>
    <row r="121" spans="1:20" x14ac:dyDescent="0.35">
      <c r="A121" s="4">
        <v>2001</v>
      </c>
      <c r="B121" s="4" t="s">
        <v>163</v>
      </c>
      <c r="C121" s="4">
        <v>7</v>
      </c>
      <c r="D121" s="4" t="s">
        <v>147</v>
      </c>
      <c r="E121" s="4">
        <v>76.2</v>
      </c>
      <c r="F121" s="4"/>
      <c r="G121" s="5">
        <v>0.58763888888888893</v>
      </c>
      <c r="H121" s="5">
        <f t="shared" si="4"/>
        <v>7.711796442111403E-3</v>
      </c>
      <c r="I121" s="4"/>
      <c r="J121" s="5">
        <v>0.58763888888888893</v>
      </c>
      <c r="K121" s="4"/>
      <c r="L121" s="4">
        <v>933</v>
      </c>
      <c r="M121" s="4"/>
      <c r="N121" s="4"/>
      <c r="O121" s="5">
        <f t="shared" si="5"/>
        <v>0.27638888888888896</v>
      </c>
      <c r="P121" s="5">
        <f t="shared" si="6"/>
        <v>3.6271507728200649E-3</v>
      </c>
      <c r="Q121" s="4"/>
      <c r="R121" s="5">
        <v>0.31124999999999997</v>
      </c>
      <c r="S121" s="4"/>
      <c r="T121" s="4" t="s">
        <v>162</v>
      </c>
    </row>
    <row r="122" spans="1:20" x14ac:dyDescent="0.35">
      <c r="A122">
        <v>2002</v>
      </c>
      <c r="B122" t="s">
        <v>133</v>
      </c>
      <c r="C122">
        <v>1</v>
      </c>
      <c r="D122" t="s">
        <v>43</v>
      </c>
      <c r="E122">
        <v>10.6</v>
      </c>
      <c r="G122" s="1">
        <v>7.586805555555555E-2</v>
      </c>
      <c r="H122" s="1">
        <f t="shared" si="4"/>
        <v>7.1573637316561843E-3</v>
      </c>
      <c r="I122">
        <v>802</v>
      </c>
      <c r="J122" s="1">
        <v>7.586805555555555E-2</v>
      </c>
      <c r="L122">
        <v>802</v>
      </c>
      <c r="O122" s="1">
        <f t="shared" si="5"/>
        <v>2.5914351851851848E-2</v>
      </c>
      <c r="P122" s="1">
        <f t="shared" si="6"/>
        <v>2.4447501747030045E-3</v>
      </c>
      <c r="R122" s="1">
        <v>4.9953703703703702E-2</v>
      </c>
      <c r="S122" t="s">
        <v>215</v>
      </c>
      <c r="T122" t="s">
        <v>216</v>
      </c>
    </row>
    <row r="123" spans="1:20" x14ac:dyDescent="0.35">
      <c r="A123">
        <v>2002</v>
      </c>
      <c r="B123" t="s">
        <v>133</v>
      </c>
      <c r="C123">
        <v>2</v>
      </c>
      <c r="D123" t="s">
        <v>90</v>
      </c>
      <c r="E123">
        <v>10.7</v>
      </c>
      <c r="G123" s="1">
        <v>7.3518518518518525E-2</v>
      </c>
      <c r="H123" s="1">
        <f t="shared" si="4"/>
        <v>6.8708895811699557E-3</v>
      </c>
      <c r="I123">
        <v>532</v>
      </c>
      <c r="J123" s="1">
        <v>0.14939814814814814</v>
      </c>
      <c r="K123">
        <v>802</v>
      </c>
      <c r="L123">
        <v>651</v>
      </c>
      <c r="M123">
        <f t="shared" si="7"/>
        <v>-151</v>
      </c>
      <c r="O123" s="1">
        <f t="shared" si="5"/>
        <v>2.2939814814814816E-2</v>
      </c>
      <c r="P123" s="1">
        <f t="shared" si="6"/>
        <v>2.1439079266182071E-3</v>
      </c>
      <c r="R123" s="1">
        <v>5.0578703703703709E-2</v>
      </c>
      <c r="S123" t="s">
        <v>217</v>
      </c>
      <c r="T123" t="s">
        <v>218</v>
      </c>
    </row>
    <row r="124" spans="1:20" x14ac:dyDescent="0.35">
      <c r="A124">
        <v>2002</v>
      </c>
      <c r="B124" t="s">
        <v>133</v>
      </c>
      <c r="C124">
        <v>3</v>
      </c>
      <c r="D124" t="s">
        <v>25</v>
      </c>
      <c r="E124">
        <v>12.8</v>
      </c>
      <c r="G124" s="1">
        <v>7.9884259259259252E-2</v>
      </c>
      <c r="H124" s="1">
        <f t="shared" si="4"/>
        <v>6.2409577546296289E-3</v>
      </c>
      <c r="I124">
        <v>595</v>
      </c>
      <c r="J124" s="1">
        <v>0.22928240740740743</v>
      </c>
      <c r="K124">
        <v>651</v>
      </c>
      <c r="L124">
        <v>610</v>
      </c>
      <c r="M124">
        <f t="shared" si="7"/>
        <v>-41</v>
      </c>
      <c r="O124" s="1">
        <f t="shared" si="5"/>
        <v>2.5335648148148142E-2</v>
      </c>
      <c r="P124" s="1">
        <f t="shared" si="6"/>
        <v>1.9793475115740733E-3</v>
      </c>
      <c r="R124" s="1">
        <v>5.454861111111111E-2</v>
      </c>
      <c r="S124" t="s">
        <v>219</v>
      </c>
      <c r="T124" t="s">
        <v>220</v>
      </c>
    </row>
    <row r="125" spans="1:20" x14ac:dyDescent="0.35">
      <c r="A125">
        <v>2002</v>
      </c>
      <c r="B125" t="s">
        <v>133</v>
      </c>
      <c r="C125">
        <v>4</v>
      </c>
      <c r="D125" t="s">
        <v>52</v>
      </c>
      <c r="E125">
        <v>6.3</v>
      </c>
      <c r="G125" s="1">
        <v>6.0856481481481484E-2</v>
      </c>
      <c r="H125" s="1">
        <f t="shared" si="4"/>
        <v>9.659758965314522E-3</v>
      </c>
      <c r="I125">
        <v>999</v>
      </c>
      <c r="J125" s="1">
        <v>0.29013888888888889</v>
      </c>
      <c r="K125">
        <v>610</v>
      </c>
      <c r="L125">
        <v>727</v>
      </c>
      <c r="M125">
        <f t="shared" si="7"/>
        <v>117</v>
      </c>
      <c r="O125" s="1">
        <f t="shared" si="5"/>
        <v>3.3576388888888892E-2</v>
      </c>
      <c r="P125" s="1">
        <f t="shared" si="6"/>
        <v>5.3295855379188722E-3</v>
      </c>
      <c r="R125" s="1">
        <v>2.7280092592592592E-2</v>
      </c>
      <c r="S125" t="s">
        <v>221</v>
      </c>
      <c r="T125" t="s">
        <v>156</v>
      </c>
    </row>
    <row r="126" spans="1:20" x14ac:dyDescent="0.35">
      <c r="A126">
        <v>2002</v>
      </c>
      <c r="B126" t="s">
        <v>133</v>
      </c>
      <c r="C126">
        <v>5</v>
      </c>
      <c r="D126" t="s">
        <v>31</v>
      </c>
      <c r="E126">
        <v>6.4</v>
      </c>
      <c r="G126" s="1">
        <v>4.9699074074074069E-2</v>
      </c>
      <c r="H126" s="1">
        <f t="shared" si="4"/>
        <v>7.7654803240740731E-3</v>
      </c>
      <c r="I126">
        <v>658</v>
      </c>
      <c r="J126" s="1">
        <v>0.33983796296296293</v>
      </c>
      <c r="K126">
        <v>727</v>
      </c>
      <c r="L126">
        <v>681</v>
      </c>
      <c r="M126">
        <f t="shared" si="7"/>
        <v>-46</v>
      </c>
      <c r="O126" s="1">
        <f t="shared" si="5"/>
        <v>2.3865740740740736E-2</v>
      </c>
      <c r="P126" s="1">
        <f t="shared" si="6"/>
        <v>3.7290219907407398E-3</v>
      </c>
      <c r="R126" s="1">
        <v>2.5833333333333333E-2</v>
      </c>
      <c r="S126" t="s">
        <v>222</v>
      </c>
      <c r="T126" t="s">
        <v>223</v>
      </c>
    </row>
    <row r="127" spans="1:20" x14ac:dyDescent="0.35">
      <c r="A127">
        <v>2002</v>
      </c>
      <c r="B127" t="s">
        <v>133</v>
      </c>
      <c r="C127">
        <v>6</v>
      </c>
      <c r="D127" t="s">
        <v>88</v>
      </c>
      <c r="E127">
        <v>10.3</v>
      </c>
      <c r="G127" s="1">
        <v>9.4409722222222214E-2</v>
      </c>
      <c r="H127" s="1">
        <f t="shared" si="4"/>
        <v>9.1659924487594371E-3</v>
      </c>
      <c r="I127">
        <v>956</v>
      </c>
      <c r="J127" s="1">
        <v>0.43425925925925929</v>
      </c>
      <c r="K127">
        <v>681</v>
      </c>
      <c r="L127">
        <v>746</v>
      </c>
      <c r="M127">
        <f t="shared" si="7"/>
        <v>65</v>
      </c>
      <c r="O127" s="1">
        <f t="shared" si="5"/>
        <v>5.2499999999999991E-2</v>
      </c>
      <c r="P127" s="1">
        <f t="shared" si="6"/>
        <v>5.0970873786407751E-3</v>
      </c>
      <c r="R127" s="1">
        <v>4.1909722222222223E-2</v>
      </c>
      <c r="S127" t="s">
        <v>224</v>
      </c>
      <c r="T127" t="s">
        <v>154</v>
      </c>
    </row>
    <row r="128" spans="1:20" x14ac:dyDescent="0.35">
      <c r="A128">
        <v>2002</v>
      </c>
      <c r="B128" t="s">
        <v>133</v>
      </c>
      <c r="C128">
        <v>7</v>
      </c>
      <c r="D128" t="s">
        <v>50</v>
      </c>
      <c r="E128">
        <v>14.2</v>
      </c>
      <c r="G128" s="1">
        <v>9.5509259259259252E-2</v>
      </c>
      <c r="H128" s="1">
        <f t="shared" si="4"/>
        <v>6.7260041731872717E-3</v>
      </c>
      <c r="I128">
        <v>647</v>
      </c>
      <c r="J128" s="1">
        <v>0.52976851851851847</v>
      </c>
      <c r="K128">
        <v>746</v>
      </c>
      <c r="L128">
        <v>696</v>
      </c>
      <c r="M128">
        <f t="shared" si="7"/>
        <v>-50</v>
      </c>
      <c r="O128" s="1">
        <f t="shared" si="5"/>
        <v>3.7141203703703697E-2</v>
      </c>
      <c r="P128" s="1">
        <f t="shared" si="6"/>
        <v>2.6155777256129365E-3</v>
      </c>
      <c r="R128" s="1">
        <v>5.8368055555555555E-2</v>
      </c>
      <c r="S128" t="s">
        <v>195</v>
      </c>
      <c r="T128" t="s">
        <v>162</v>
      </c>
    </row>
    <row r="129" spans="1:20" x14ac:dyDescent="0.35">
      <c r="A129" s="4">
        <v>2002</v>
      </c>
      <c r="B129" s="4" t="s">
        <v>133</v>
      </c>
      <c r="C129" s="4">
        <v>7</v>
      </c>
      <c r="D129" s="4" t="s">
        <v>147</v>
      </c>
      <c r="E129" s="4">
        <v>71.3</v>
      </c>
      <c r="F129" s="4"/>
      <c r="G129" s="5">
        <v>0.52976851851851847</v>
      </c>
      <c r="H129" s="5">
        <f t="shared" si="4"/>
        <v>7.4301334995584643E-3</v>
      </c>
      <c r="I129" s="4"/>
      <c r="J129" s="5">
        <v>0.52976851851851847</v>
      </c>
      <c r="K129" s="4"/>
      <c r="L129" s="4">
        <v>696</v>
      </c>
      <c r="M129" s="4"/>
      <c r="N129" s="4"/>
      <c r="O129" s="5">
        <f t="shared" si="5"/>
        <v>0.20503472222222219</v>
      </c>
      <c r="P129" s="5">
        <f t="shared" si="6"/>
        <v>2.8756623032569731E-3</v>
      </c>
      <c r="Q129" s="4"/>
      <c r="R129" s="5">
        <v>0.32473379629629628</v>
      </c>
      <c r="S129" s="4"/>
      <c r="T129" s="4" t="s">
        <v>196</v>
      </c>
    </row>
    <row r="130" spans="1:20" x14ac:dyDescent="0.35">
      <c r="A130">
        <v>2002</v>
      </c>
      <c r="B130" t="s">
        <v>163</v>
      </c>
      <c r="C130">
        <v>1</v>
      </c>
      <c r="D130" t="s">
        <v>42</v>
      </c>
      <c r="E130">
        <v>10.6</v>
      </c>
      <c r="G130" s="1">
        <v>8.2384259259259254E-2</v>
      </c>
      <c r="H130" s="1">
        <f t="shared" si="4"/>
        <v>7.7720999301187981E-3</v>
      </c>
      <c r="I130">
        <v>1055</v>
      </c>
      <c r="J130" s="1">
        <v>8.2384259259259254E-2</v>
      </c>
      <c r="L130">
        <v>1055</v>
      </c>
      <c r="O130" s="1">
        <f t="shared" si="5"/>
        <v>3.2430555555555553E-2</v>
      </c>
      <c r="P130" s="1">
        <f t="shared" si="6"/>
        <v>3.0594863731656183E-3</v>
      </c>
      <c r="R130" s="1">
        <v>4.9953703703703702E-2</v>
      </c>
      <c r="S130" t="s">
        <v>215</v>
      </c>
      <c r="T130" t="s">
        <v>216</v>
      </c>
    </row>
    <row r="131" spans="1:20" x14ac:dyDescent="0.35">
      <c r="A131">
        <v>2002</v>
      </c>
      <c r="B131" t="s">
        <v>163</v>
      </c>
      <c r="C131">
        <v>2</v>
      </c>
      <c r="D131" t="s">
        <v>100</v>
      </c>
      <c r="E131">
        <v>10.7</v>
      </c>
      <c r="G131" s="1">
        <v>9.975694444444444E-2</v>
      </c>
      <c r="H131" s="1">
        <f t="shared" ref="H131:H194" si="8">G131/E131</f>
        <v>9.3230789200415363E-3</v>
      </c>
      <c r="I131">
        <v>1071</v>
      </c>
      <c r="J131" s="1">
        <v>0.1821527777777778</v>
      </c>
      <c r="K131">
        <v>1055</v>
      </c>
      <c r="L131">
        <v>1057</v>
      </c>
      <c r="M131">
        <f t="shared" si="7"/>
        <v>2</v>
      </c>
      <c r="O131" s="1">
        <f t="shared" ref="O131:O194" si="9">G131-R131</f>
        <v>4.9178240740740731E-2</v>
      </c>
      <c r="P131" s="1">
        <f t="shared" ref="P131:P194" si="10">O131/E131</f>
        <v>4.5960972654897885E-3</v>
      </c>
      <c r="R131" s="1">
        <v>5.0578703703703709E-2</v>
      </c>
      <c r="S131" t="s">
        <v>217</v>
      </c>
      <c r="T131" t="s">
        <v>218</v>
      </c>
    </row>
    <row r="132" spans="1:20" x14ac:dyDescent="0.35">
      <c r="A132">
        <v>2002</v>
      </c>
      <c r="B132" t="s">
        <v>163</v>
      </c>
      <c r="C132">
        <v>3</v>
      </c>
      <c r="D132" t="s">
        <v>82</v>
      </c>
      <c r="E132">
        <v>12.8</v>
      </c>
      <c r="G132" s="1">
        <v>0.1097800925925926</v>
      </c>
      <c r="H132" s="1">
        <f t="shared" si="8"/>
        <v>8.5765697337962955E-3</v>
      </c>
      <c r="I132">
        <v>1092</v>
      </c>
      <c r="J132" s="1">
        <v>0.29193287037037036</v>
      </c>
      <c r="K132">
        <v>1057</v>
      </c>
      <c r="L132">
        <v>1081</v>
      </c>
      <c r="M132">
        <f t="shared" ref="M132:M195" si="11">L132-K132</f>
        <v>24</v>
      </c>
      <c r="O132" s="1">
        <f t="shared" si="9"/>
        <v>5.5231481481481486E-2</v>
      </c>
      <c r="P132" s="1">
        <f t="shared" si="10"/>
        <v>4.3149594907407407E-3</v>
      </c>
      <c r="R132" s="1">
        <v>5.454861111111111E-2</v>
      </c>
      <c r="S132" t="s">
        <v>219</v>
      </c>
      <c r="T132" t="s">
        <v>220</v>
      </c>
    </row>
    <row r="133" spans="1:20" x14ac:dyDescent="0.35">
      <c r="A133">
        <v>2002</v>
      </c>
      <c r="B133" t="s">
        <v>163</v>
      </c>
      <c r="C133">
        <v>4</v>
      </c>
      <c r="D133" t="s">
        <v>41</v>
      </c>
      <c r="E133">
        <v>6.3</v>
      </c>
      <c r="G133" s="1">
        <v>6.5543981481481481E-2</v>
      </c>
      <c r="H133" s="1">
        <f t="shared" si="8"/>
        <v>1.040380658436214E-2</v>
      </c>
      <c r="I133">
        <v>1047</v>
      </c>
      <c r="J133" s="1">
        <v>0.35747685185185185</v>
      </c>
      <c r="K133">
        <v>1081</v>
      </c>
      <c r="L133">
        <v>1073</v>
      </c>
      <c r="M133">
        <f t="shared" si="11"/>
        <v>-8</v>
      </c>
      <c r="O133" s="1">
        <f t="shared" si="9"/>
        <v>3.8263888888888889E-2</v>
      </c>
      <c r="P133" s="1">
        <f t="shared" si="10"/>
        <v>6.0736331569664903E-3</v>
      </c>
      <c r="R133" s="1">
        <v>2.7280092592592592E-2</v>
      </c>
      <c r="S133" t="s">
        <v>221</v>
      </c>
      <c r="T133" t="s">
        <v>156</v>
      </c>
    </row>
    <row r="134" spans="1:20" x14ac:dyDescent="0.35">
      <c r="A134">
        <v>2002</v>
      </c>
      <c r="B134" t="s">
        <v>163</v>
      </c>
      <c r="C134">
        <v>5</v>
      </c>
      <c r="D134" t="s">
        <v>56</v>
      </c>
      <c r="E134">
        <v>6.4</v>
      </c>
      <c r="G134" s="1">
        <v>6.9097222222222213E-2</v>
      </c>
      <c r="H134" s="1">
        <f t="shared" si="8"/>
        <v>1.079644097222222E-2</v>
      </c>
      <c r="I134">
        <v>1052</v>
      </c>
      <c r="J134" s="1">
        <v>0.4265856481481482</v>
      </c>
      <c r="K134">
        <v>1073</v>
      </c>
      <c r="L134">
        <v>1047</v>
      </c>
      <c r="M134">
        <f t="shared" si="11"/>
        <v>-26</v>
      </c>
      <c r="O134" s="1">
        <f t="shared" si="9"/>
        <v>4.326388888888888E-2</v>
      </c>
      <c r="P134" s="1">
        <f t="shared" si="10"/>
        <v>6.7599826388888874E-3</v>
      </c>
      <c r="R134" s="1">
        <v>2.5833333333333333E-2</v>
      </c>
      <c r="S134" t="s">
        <v>222</v>
      </c>
      <c r="T134" t="s">
        <v>223</v>
      </c>
    </row>
    <row r="135" spans="1:20" x14ac:dyDescent="0.35">
      <c r="A135">
        <v>2002</v>
      </c>
      <c r="B135" t="s">
        <v>163</v>
      </c>
      <c r="C135">
        <v>6</v>
      </c>
      <c r="D135" t="s">
        <v>72</v>
      </c>
      <c r="E135">
        <v>10.3</v>
      </c>
      <c r="G135" s="1">
        <v>8.1215277777777775E-2</v>
      </c>
      <c r="H135" s="1">
        <f t="shared" si="8"/>
        <v>7.8849784250269676E-3</v>
      </c>
      <c r="I135">
        <v>705</v>
      </c>
      <c r="J135" s="1">
        <v>0.50780092592592596</v>
      </c>
      <c r="K135">
        <v>1047</v>
      </c>
      <c r="L135">
        <v>1001</v>
      </c>
      <c r="M135">
        <f t="shared" si="11"/>
        <v>-46</v>
      </c>
      <c r="O135" s="1">
        <f t="shared" si="9"/>
        <v>3.9305555555555552E-2</v>
      </c>
      <c r="P135" s="1">
        <f t="shared" si="10"/>
        <v>3.8160733549083056E-3</v>
      </c>
      <c r="R135" s="1">
        <v>4.1909722222222223E-2</v>
      </c>
      <c r="S135" t="s">
        <v>224</v>
      </c>
      <c r="T135" t="s">
        <v>154</v>
      </c>
    </row>
    <row r="136" spans="1:20" x14ac:dyDescent="0.35">
      <c r="A136">
        <v>2002</v>
      </c>
      <c r="B136" t="s">
        <v>163</v>
      </c>
      <c r="C136">
        <v>7</v>
      </c>
      <c r="D136" t="s">
        <v>102</v>
      </c>
      <c r="E136">
        <v>14.2</v>
      </c>
      <c r="G136" s="1">
        <v>0.12296296296296295</v>
      </c>
      <c r="H136" s="1">
        <f t="shared" si="8"/>
        <v>8.6593635889410537E-3</v>
      </c>
      <c r="I136">
        <v>1005</v>
      </c>
      <c r="J136" s="1">
        <v>0.63077546296296294</v>
      </c>
      <c r="K136">
        <v>1001</v>
      </c>
      <c r="L136">
        <v>980</v>
      </c>
      <c r="M136">
        <f t="shared" si="11"/>
        <v>-21</v>
      </c>
      <c r="O136" s="1">
        <f t="shared" si="9"/>
        <v>6.4594907407407393E-2</v>
      </c>
      <c r="P136" s="1">
        <f t="shared" si="10"/>
        <v>4.5489371413667181E-3</v>
      </c>
      <c r="R136" s="1">
        <v>5.8368055555555555E-2</v>
      </c>
      <c r="S136" t="s">
        <v>195</v>
      </c>
      <c r="T136" t="s">
        <v>162</v>
      </c>
    </row>
    <row r="137" spans="1:20" x14ac:dyDescent="0.35">
      <c r="A137" s="4">
        <v>2002</v>
      </c>
      <c r="B137" s="4" t="s">
        <v>163</v>
      </c>
      <c r="C137" s="4">
        <v>7</v>
      </c>
      <c r="D137" s="4" t="s">
        <v>147</v>
      </c>
      <c r="E137" s="4">
        <v>71.3</v>
      </c>
      <c r="F137" s="4"/>
      <c r="G137" s="5">
        <v>0.63077546296296294</v>
      </c>
      <c r="H137" s="5">
        <f t="shared" si="8"/>
        <v>8.8467806867175737E-3</v>
      </c>
      <c r="I137" s="4"/>
      <c r="J137" s="5">
        <v>0.63077546296296294</v>
      </c>
      <c r="K137" s="4"/>
      <c r="L137" s="4">
        <v>980</v>
      </c>
      <c r="M137" s="4"/>
      <c r="N137" s="4"/>
      <c r="O137" s="5">
        <f t="shared" si="9"/>
        <v>0.30604166666666666</v>
      </c>
      <c r="P137" s="5">
        <f t="shared" si="10"/>
        <v>4.2923094904160821E-3</v>
      </c>
      <c r="Q137" s="4"/>
      <c r="R137" s="5">
        <v>0.32473379629629628</v>
      </c>
      <c r="S137" s="4"/>
      <c r="T137" s="4" t="s">
        <v>196</v>
      </c>
    </row>
    <row r="138" spans="1:20" x14ac:dyDescent="0.35">
      <c r="A138">
        <v>2002</v>
      </c>
      <c r="B138" t="s">
        <v>175</v>
      </c>
      <c r="C138">
        <v>1</v>
      </c>
      <c r="D138" t="s">
        <v>73</v>
      </c>
      <c r="E138">
        <v>10.6</v>
      </c>
      <c r="G138" s="1">
        <v>8.8738425925925915E-2</v>
      </c>
      <c r="H138" s="1">
        <f t="shared" si="8"/>
        <v>8.3715496156533883E-3</v>
      </c>
      <c r="I138">
        <v>1142</v>
      </c>
      <c r="J138" s="1">
        <v>8.8738425925925915E-2</v>
      </c>
      <c r="L138">
        <v>1142</v>
      </c>
      <c r="O138" s="1">
        <f t="shared" si="9"/>
        <v>3.8784722222222213E-2</v>
      </c>
      <c r="P138" s="1">
        <f t="shared" si="10"/>
        <v>3.658936058700209E-3</v>
      </c>
      <c r="R138" s="1">
        <v>4.9953703703703702E-2</v>
      </c>
      <c r="S138" t="s">
        <v>215</v>
      </c>
      <c r="T138" t="s">
        <v>216</v>
      </c>
    </row>
    <row r="139" spans="1:20" x14ac:dyDescent="0.35">
      <c r="A139">
        <v>2002</v>
      </c>
      <c r="B139" t="s">
        <v>175</v>
      </c>
      <c r="C139">
        <v>2</v>
      </c>
      <c r="D139" t="s">
        <v>79</v>
      </c>
      <c r="E139">
        <v>10.7</v>
      </c>
      <c r="G139" s="1">
        <v>9.9131944444444439E-2</v>
      </c>
      <c r="H139" s="1">
        <f t="shared" si="8"/>
        <v>9.2646677050882663E-3</v>
      </c>
      <c r="I139">
        <v>1060</v>
      </c>
      <c r="J139" s="1">
        <v>0.18787037037037035</v>
      </c>
      <c r="K139">
        <v>1142</v>
      </c>
      <c r="L139">
        <v>1095</v>
      </c>
      <c r="M139">
        <f t="shared" si="11"/>
        <v>-47</v>
      </c>
      <c r="O139" s="1">
        <f t="shared" si="9"/>
        <v>4.855324074074073E-2</v>
      </c>
      <c r="P139" s="1">
        <f t="shared" si="10"/>
        <v>4.5376860505365168E-3</v>
      </c>
      <c r="R139" s="1">
        <v>5.0578703703703709E-2</v>
      </c>
      <c r="S139" t="s">
        <v>217</v>
      </c>
      <c r="T139" t="s">
        <v>218</v>
      </c>
    </row>
    <row r="140" spans="1:20" x14ac:dyDescent="0.35">
      <c r="A140">
        <v>2002</v>
      </c>
      <c r="B140" t="s">
        <v>175</v>
      </c>
      <c r="C140">
        <v>3</v>
      </c>
      <c r="D140" t="s">
        <v>24</v>
      </c>
      <c r="E140">
        <v>12.8</v>
      </c>
      <c r="F140" t="s">
        <v>111</v>
      </c>
      <c r="H140" s="1"/>
      <c r="K140">
        <v>1095</v>
      </c>
      <c r="O140" s="1"/>
      <c r="P140" s="1"/>
      <c r="R140" s="1">
        <v>5.454861111111111E-2</v>
      </c>
      <c r="S140" t="s">
        <v>219</v>
      </c>
      <c r="T140" t="s">
        <v>220</v>
      </c>
    </row>
    <row r="141" spans="1:20" x14ac:dyDescent="0.35">
      <c r="A141">
        <v>2002</v>
      </c>
      <c r="B141" t="s">
        <v>175</v>
      </c>
      <c r="C141">
        <v>4</v>
      </c>
      <c r="H141" s="1"/>
      <c r="O141" s="1"/>
      <c r="P141" s="1"/>
      <c r="R141" s="1">
        <v>2.7280092592592592E-2</v>
      </c>
      <c r="S141" t="s">
        <v>221</v>
      </c>
      <c r="T141" t="s">
        <v>156</v>
      </c>
    </row>
    <row r="142" spans="1:20" x14ac:dyDescent="0.35">
      <c r="A142">
        <v>2002</v>
      </c>
      <c r="B142" t="s">
        <v>175</v>
      </c>
      <c r="C142">
        <v>5</v>
      </c>
      <c r="H142" s="1"/>
      <c r="O142" s="1"/>
      <c r="P142" s="1"/>
      <c r="R142" s="1">
        <v>2.5833333333333333E-2</v>
      </c>
      <c r="S142" t="s">
        <v>222</v>
      </c>
      <c r="T142" t="s">
        <v>223</v>
      </c>
    </row>
    <row r="143" spans="1:20" x14ac:dyDescent="0.35">
      <c r="A143">
        <v>2002</v>
      </c>
      <c r="B143" t="s">
        <v>175</v>
      </c>
      <c r="C143">
        <v>6</v>
      </c>
      <c r="H143" s="1"/>
      <c r="O143" s="1"/>
      <c r="P143" s="1"/>
      <c r="R143" s="1">
        <v>4.1909722222222223E-2</v>
      </c>
      <c r="S143" t="s">
        <v>224</v>
      </c>
      <c r="T143" t="s">
        <v>154</v>
      </c>
    </row>
    <row r="144" spans="1:20" x14ac:dyDescent="0.35">
      <c r="A144">
        <v>2002</v>
      </c>
      <c r="B144" t="s">
        <v>175</v>
      </c>
      <c r="C144">
        <v>7</v>
      </c>
      <c r="H144" s="1"/>
      <c r="O144" s="1"/>
      <c r="P144" s="1"/>
      <c r="R144" s="1">
        <v>5.8368055555555555E-2</v>
      </c>
      <c r="S144" t="s">
        <v>195</v>
      </c>
      <c r="T144" t="s">
        <v>162</v>
      </c>
    </row>
    <row r="145" spans="1:20" x14ac:dyDescent="0.35">
      <c r="A145" s="4">
        <v>2002</v>
      </c>
      <c r="B145" s="4" t="s">
        <v>175</v>
      </c>
      <c r="C145" s="4">
        <v>3</v>
      </c>
      <c r="D145" s="4" t="s">
        <v>147</v>
      </c>
      <c r="E145" s="4">
        <v>34.1</v>
      </c>
      <c r="F145" s="4" t="s">
        <v>111</v>
      </c>
      <c r="G145" s="4"/>
      <c r="H145" s="5"/>
      <c r="I145" s="4"/>
      <c r="J145" s="4"/>
      <c r="K145" s="4"/>
      <c r="L145" s="4"/>
      <c r="M145" s="4"/>
      <c r="N145" s="4"/>
      <c r="O145" s="5"/>
      <c r="P145" s="5"/>
      <c r="Q145" s="4"/>
      <c r="R145" s="5">
        <v>0.32473379629629628</v>
      </c>
      <c r="S145" s="4"/>
      <c r="T145" s="4" t="s">
        <v>196</v>
      </c>
    </row>
    <row r="146" spans="1:20" x14ac:dyDescent="0.35">
      <c r="A146">
        <v>2003</v>
      </c>
      <c r="B146" t="s">
        <v>133</v>
      </c>
      <c r="C146">
        <v>1</v>
      </c>
      <c r="D146" t="s">
        <v>42</v>
      </c>
      <c r="E146">
        <v>11.3</v>
      </c>
      <c r="G146" s="1">
        <v>7.5648148148148145E-2</v>
      </c>
      <c r="H146" s="1">
        <f t="shared" si="8"/>
        <v>6.6945263847918712E-3</v>
      </c>
      <c r="I146">
        <v>844</v>
      </c>
      <c r="J146" s="1">
        <v>7.5648148148148145E-2</v>
      </c>
      <c r="L146">
        <v>844</v>
      </c>
      <c r="O146" s="1">
        <f t="shared" si="9"/>
        <v>2.5312499999999995E-2</v>
      </c>
      <c r="P146" s="1">
        <f t="shared" si="10"/>
        <v>2.2400442477876099E-3</v>
      </c>
      <c r="R146" s="1">
        <v>5.033564814814815E-2</v>
      </c>
      <c r="S146" t="s">
        <v>225</v>
      </c>
      <c r="T146" t="s">
        <v>201</v>
      </c>
    </row>
    <row r="147" spans="1:20" x14ac:dyDescent="0.35">
      <c r="A147">
        <v>2003</v>
      </c>
      <c r="B147" t="s">
        <v>133</v>
      </c>
      <c r="C147">
        <v>2</v>
      </c>
      <c r="D147" t="s">
        <v>49</v>
      </c>
      <c r="E147">
        <v>11.8</v>
      </c>
      <c r="G147" s="1">
        <v>7.8587962962962957E-2</v>
      </c>
      <c r="H147" s="1">
        <f t="shared" si="8"/>
        <v>6.659996861268047E-3</v>
      </c>
      <c r="I147">
        <v>648</v>
      </c>
      <c r="J147" s="1">
        <v>0.1542361111111111</v>
      </c>
      <c r="K147">
        <v>844</v>
      </c>
      <c r="L147">
        <v>720</v>
      </c>
      <c r="M147">
        <f t="shared" si="11"/>
        <v>-124</v>
      </c>
      <c r="O147" s="1">
        <f t="shared" si="9"/>
        <v>2.8912037037037028E-2</v>
      </c>
      <c r="P147" s="1">
        <f t="shared" si="10"/>
        <v>2.450172630257375E-3</v>
      </c>
      <c r="R147" s="1">
        <v>4.9675925925925929E-2</v>
      </c>
      <c r="S147" t="s">
        <v>226</v>
      </c>
      <c r="T147" t="s">
        <v>156</v>
      </c>
    </row>
    <row r="148" spans="1:20" x14ac:dyDescent="0.35">
      <c r="A148">
        <v>2003</v>
      </c>
      <c r="B148" t="s">
        <v>133</v>
      </c>
      <c r="C148">
        <v>3</v>
      </c>
      <c r="D148" t="s">
        <v>25</v>
      </c>
      <c r="E148">
        <v>13.2</v>
      </c>
      <c r="G148" s="1">
        <v>8.6412037037037037E-2</v>
      </c>
      <c r="H148" s="1">
        <f t="shared" si="8"/>
        <v>6.5463664421997756E-3</v>
      </c>
      <c r="I148">
        <v>720</v>
      </c>
      <c r="J148" s="1">
        <v>0.24065972222222221</v>
      </c>
      <c r="K148">
        <v>720</v>
      </c>
      <c r="L148">
        <v>727</v>
      </c>
      <c r="M148">
        <f t="shared" si="11"/>
        <v>7</v>
      </c>
      <c r="O148" s="1">
        <f t="shared" si="9"/>
        <v>3.1516203703703706E-2</v>
      </c>
      <c r="P148" s="1">
        <f t="shared" si="10"/>
        <v>2.3875911896745232E-3</v>
      </c>
      <c r="R148" s="1">
        <v>5.4895833333333331E-2</v>
      </c>
      <c r="S148" t="s">
        <v>221</v>
      </c>
      <c r="T148" t="s">
        <v>156</v>
      </c>
    </row>
    <row r="149" spans="1:20" x14ac:dyDescent="0.35">
      <c r="A149">
        <v>2003</v>
      </c>
      <c r="B149" t="s">
        <v>133</v>
      </c>
      <c r="C149">
        <v>4</v>
      </c>
      <c r="D149" t="s">
        <v>88</v>
      </c>
      <c r="E149">
        <v>6.6</v>
      </c>
      <c r="G149" s="1">
        <v>4.9513888888888892E-2</v>
      </c>
      <c r="H149" s="1">
        <f t="shared" si="8"/>
        <v>7.502104377104378E-3</v>
      </c>
      <c r="I149">
        <v>584</v>
      </c>
      <c r="J149" s="1">
        <v>0.29017361111111112</v>
      </c>
      <c r="K149">
        <v>727</v>
      </c>
      <c r="L149">
        <v>653</v>
      </c>
      <c r="M149">
        <f t="shared" si="11"/>
        <v>-74</v>
      </c>
      <c r="O149" s="1">
        <f t="shared" si="9"/>
        <v>2.2002314814814818E-2</v>
      </c>
      <c r="P149" s="1">
        <f t="shared" si="10"/>
        <v>3.3336840628507302E-3</v>
      </c>
      <c r="R149" s="1">
        <v>2.7511574074074074E-2</v>
      </c>
      <c r="S149" t="s">
        <v>227</v>
      </c>
      <c r="T149" t="s">
        <v>213</v>
      </c>
    </row>
    <row r="150" spans="1:20" x14ac:dyDescent="0.35">
      <c r="A150">
        <v>2003</v>
      </c>
      <c r="B150" t="s">
        <v>133</v>
      </c>
      <c r="C150">
        <v>5</v>
      </c>
      <c r="D150" t="s">
        <v>78</v>
      </c>
      <c r="E150">
        <v>6.6</v>
      </c>
      <c r="G150" s="1">
        <v>4.9791666666666672E-2</v>
      </c>
      <c r="H150" s="1">
        <f t="shared" si="8"/>
        <v>7.5441919191919201E-3</v>
      </c>
      <c r="I150">
        <v>573</v>
      </c>
      <c r="J150" s="1">
        <v>0.33997685185185184</v>
      </c>
      <c r="K150">
        <v>653</v>
      </c>
      <c r="L150">
        <v>609</v>
      </c>
      <c r="M150">
        <f t="shared" si="11"/>
        <v>-44</v>
      </c>
      <c r="O150" s="1">
        <f t="shared" si="9"/>
        <v>2.4363425925925931E-2</v>
      </c>
      <c r="P150" s="1">
        <f t="shared" si="10"/>
        <v>3.6914281705948382E-3</v>
      </c>
      <c r="R150" s="1">
        <v>2.5428240740740741E-2</v>
      </c>
      <c r="S150" t="s">
        <v>228</v>
      </c>
      <c r="T150" t="s">
        <v>141</v>
      </c>
    </row>
    <row r="151" spans="1:20" x14ac:dyDescent="0.35">
      <c r="A151">
        <v>2003</v>
      </c>
      <c r="B151" t="s">
        <v>133</v>
      </c>
      <c r="C151">
        <v>6</v>
      </c>
      <c r="D151" t="s">
        <v>31</v>
      </c>
      <c r="E151">
        <v>10.199999999999999</v>
      </c>
      <c r="G151" s="1">
        <v>7.3611111111111113E-2</v>
      </c>
      <c r="H151" s="1">
        <f t="shared" si="8"/>
        <v>7.216775599128541E-3</v>
      </c>
      <c r="I151">
        <v>740</v>
      </c>
      <c r="J151" s="1">
        <v>0.41358796296296302</v>
      </c>
      <c r="K151">
        <v>609</v>
      </c>
      <c r="L151">
        <v>628</v>
      </c>
      <c r="M151">
        <f t="shared" si="11"/>
        <v>19</v>
      </c>
      <c r="O151" s="1">
        <f t="shared" si="9"/>
        <v>3.2766203703703707E-2</v>
      </c>
      <c r="P151" s="1">
        <f t="shared" si="10"/>
        <v>3.2123729121278145E-3</v>
      </c>
      <c r="R151" s="1">
        <v>4.0844907407407406E-2</v>
      </c>
      <c r="S151" t="s">
        <v>199</v>
      </c>
      <c r="T151" t="s">
        <v>196</v>
      </c>
    </row>
    <row r="152" spans="1:20" x14ac:dyDescent="0.35">
      <c r="A152">
        <v>2003</v>
      </c>
      <c r="B152" t="s">
        <v>133</v>
      </c>
      <c r="C152">
        <v>7</v>
      </c>
      <c r="D152" t="s">
        <v>43</v>
      </c>
      <c r="E152">
        <v>14.4</v>
      </c>
      <c r="G152" s="1">
        <v>9.4965277777777787E-2</v>
      </c>
      <c r="H152" s="1">
        <f t="shared" si="8"/>
        <v>6.5948109567901241E-3</v>
      </c>
      <c r="I152">
        <v>603</v>
      </c>
      <c r="J152" s="1">
        <v>0.50855324074074071</v>
      </c>
      <c r="K152">
        <v>628</v>
      </c>
      <c r="L152">
        <v>579</v>
      </c>
      <c r="M152">
        <f t="shared" si="11"/>
        <v>-49</v>
      </c>
      <c r="O152" s="1">
        <f t="shared" si="9"/>
        <v>3.8692129629629639E-2</v>
      </c>
      <c r="P152" s="1">
        <f t="shared" si="10"/>
        <v>2.6869534465020582E-3</v>
      </c>
      <c r="R152" s="1">
        <v>5.6273148148148149E-2</v>
      </c>
      <c r="S152" t="s">
        <v>224</v>
      </c>
      <c r="T152" t="s">
        <v>154</v>
      </c>
    </row>
    <row r="153" spans="1:20" x14ac:dyDescent="0.35">
      <c r="A153" s="4">
        <v>2003</v>
      </c>
      <c r="B153" s="4" t="s">
        <v>133</v>
      </c>
      <c r="C153" s="4">
        <v>7</v>
      </c>
      <c r="D153" s="4" t="s">
        <v>147</v>
      </c>
      <c r="E153" s="4">
        <v>74.099999999999994</v>
      </c>
      <c r="F153" s="4"/>
      <c r="G153" s="5">
        <v>0.50855324074074071</v>
      </c>
      <c r="H153" s="5">
        <f t="shared" si="8"/>
        <v>6.8630666766631683E-3</v>
      </c>
      <c r="I153" s="4"/>
      <c r="J153" s="5">
        <v>0.50855324074074071</v>
      </c>
      <c r="K153" s="4"/>
      <c r="L153" s="4">
        <v>579</v>
      </c>
      <c r="M153" s="4"/>
      <c r="N153" s="4"/>
      <c r="O153" s="5">
        <f t="shared" si="9"/>
        <v>0.19202546296296291</v>
      </c>
      <c r="P153" s="5">
        <f t="shared" si="10"/>
        <v>2.5914367471385012E-3</v>
      </c>
      <c r="Q153" s="4"/>
      <c r="R153" s="5">
        <v>0.3165277777777778</v>
      </c>
      <c r="S153" s="4"/>
      <c r="T153" s="4" t="s">
        <v>156</v>
      </c>
    </row>
    <row r="154" spans="1:20" x14ac:dyDescent="0.35">
      <c r="A154">
        <v>2003</v>
      </c>
      <c r="B154" t="s">
        <v>163</v>
      </c>
      <c r="C154">
        <v>1</v>
      </c>
      <c r="D154" t="s">
        <v>56</v>
      </c>
      <c r="E154">
        <v>11.3</v>
      </c>
      <c r="G154" s="1">
        <v>0.11777777777777777</v>
      </c>
      <c r="H154" s="1">
        <f t="shared" si="8"/>
        <v>1.0422812192723696E-2</v>
      </c>
      <c r="I154">
        <v>1168</v>
      </c>
      <c r="J154" s="1">
        <v>0.11777777777777777</v>
      </c>
      <c r="L154">
        <v>1168</v>
      </c>
      <c r="O154" s="1">
        <f t="shared" si="9"/>
        <v>6.7442129629629616E-2</v>
      </c>
      <c r="P154" s="1">
        <f t="shared" si="10"/>
        <v>5.9683300557194343E-3</v>
      </c>
      <c r="R154" s="1">
        <v>5.033564814814815E-2</v>
      </c>
      <c r="S154" t="s">
        <v>225</v>
      </c>
      <c r="T154" t="s">
        <v>201</v>
      </c>
    </row>
    <row r="155" spans="1:20" x14ac:dyDescent="0.35">
      <c r="A155">
        <v>2003</v>
      </c>
      <c r="B155" t="s">
        <v>163</v>
      </c>
      <c r="C155">
        <v>2</v>
      </c>
      <c r="D155" t="s">
        <v>34</v>
      </c>
      <c r="E155">
        <v>11.8</v>
      </c>
      <c r="G155" s="1">
        <v>8.2662037037037034E-2</v>
      </c>
      <c r="H155" s="1">
        <f t="shared" si="8"/>
        <v>7.0052573760200874E-3</v>
      </c>
      <c r="I155">
        <v>767</v>
      </c>
      <c r="J155" s="1">
        <v>0.20045138888888889</v>
      </c>
      <c r="K155">
        <v>1168</v>
      </c>
      <c r="L155">
        <v>1106</v>
      </c>
      <c r="M155">
        <f t="shared" si="11"/>
        <v>-62</v>
      </c>
      <c r="O155" s="1">
        <f t="shared" si="9"/>
        <v>3.2986111111111105E-2</v>
      </c>
      <c r="P155" s="1">
        <f t="shared" si="10"/>
        <v>2.7954331450094154E-3</v>
      </c>
      <c r="R155" s="1">
        <v>4.9675925925925929E-2</v>
      </c>
      <c r="S155" t="s">
        <v>226</v>
      </c>
      <c r="T155" t="s">
        <v>156</v>
      </c>
    </row>
    <row r="156" spans="1:20" x14ac:dyDescent="0.35">
      <c r="A156">
        <v>2003</v>
      </c>
      <c r="B156" t="s">
        <v>163</v>
      </c>
      <c r="C156">
        <v>3</v>
      </c>
      <c r="D156" t="s">
        <v>82</v>
      </c>
      <c r="E156">
        <v>13.2</v>
      </c>
      <c r="G156" s="1">
        <v>7.5439814814814821E-2</v>
      </c>
      <c r="H156" s="1">
        <f t="shared" si="8"/>
        <v>5.7151374859708204E-3</v>
      </c>
      <c r="I156">
        <v>400</v>
      </c>
      <c r="J156" s="1">
        <v>0.27589120370370374</v>
      </c>
      <c r="K156">
        <v>1106</v>
      </c>
      <c r="L156">
        <v>987</v>
      </c>
      <c r="M156">
        <f t="shared" si="11"/>
        <v>-119</v>
      </c>
      <c r="O156" s="1">
        <f t="shared" si="9"/>
        <v>2.0543981481481489E-2</v>
      </c>
      <c r="P156" s="1">
        <f t="shared" si="10"/>
        <v>1.5563622334455675E-3</v>
      </c>
      <c r="R156" s="1">
        <v>5.4895833333333331E-2</v>
      </c>
      <c r="S156" t="s">
        <v>221</v>
      </c>
      <c r="T156" t="s">
        <v>156</v>
      </c>
    </row>
    <row r="157" spans="1:20" x14ac:dyDescent="0.35">
      <c r="A157">
        <v>2003</v>
      </c>
      <c r="B157" t="s">
        <v>163</v>
      </c>
      <c r="C157">
        <v>4</v>
      </c>
      <c r="D157" t="s">
        <v>44</v>
      </c>
      <c r="E157">
        <v>6.6</v>
      </c>
      <c r="G157" s="1">
        <v>6.2974537037037037E-2</v>
      </c>
      <c r="H157" s="1">
        <f t="shared" si="8"/>
        <v>9.5415965207631872E-3</v>
      </c>
      <c r="I157">
        <v>987</v>
      </c>
      <c r="J157" s="1">
        <v>0.33887731481481481</v>
      </c>
      <c r="K157">
        <v>987</v>
      </c>
      <c r="L157">
        <v>989</v>
      </c>
      <c r="M157">
        <f t="shared" si="11"/>
        <v>2</v>
      </c>
      <c r="O157" s="1">
        <f t="shared" si="9"/>
        <v>3.546296296296296E-2</v>
      </c>
      <c r="P157" s="1">
        <f t="shared" si="10"/>
        <v>5.3731762065095398E-3</v>
      </c>
      <c r="R157" s="1">
        <v>2.7511574074074074E-2</v>
      </c>
      <c r="S157" t="s">
        <v>227</v>
      </c>
      <c r="T157" t="s">
        <v>213</v>
      </c>
    </row>
    <row r="158" spans="1:20" x14ac:dyDescent="0.35">
      <c r="A158">
        <v>2003</v>
      </c>
      <c r="B158" t="s">
        <v>163</v>
      </c>
      <c r="C158">
        <v>5</v>
      </c>
      <c r="D158" t="s">
        <v>41</v>
      </c>
      <c r="E158">
        <v>6.6</v>
      </c>
      <c r="G158" s="1">
        <v>6.8449074074074079E-2</v>
      </c>
      <c r="H158" s="1">
        <f t="shared" si="8"/>
        <v>1.0371071829405163E-2</v>
      </c>
      <c r="I158">
        <v>991</v>
      </c>
      <c r="J158" s="1">
        <v>0.40732638888888889</v>
      </c>
      <c r="K158">
        <v>989</v>
      </c>
      <c r="L158">
        <v>983</v>
      </c>
      <c r="M158">
        <f t="shared" si="11"/>
        <v>-6</v>
      </c>
      <c r="O158" s="1">
        <f t="shared" si="9"/>
        <v>4.3020833333333341E-2</v>
      </c>
      <c r="P158" s="1">
        <f t="shared" si="10"/>
        <v>6.518308080808082E-3</v>
      </c>
      <c r="R158" s="1">
        <v>2.5428240740740741E-2</v>
      </c>
      <c r="S158" t="s">
        <v>228</v>
      </c>
      <c r="T158" t="s">
        <v>141</v>
      </c>
    </row>
    <row r="159" spans="1:20" x14ac:dyDescent="0.35">
      <c r="A159">
        <v>2003</v>
      </c>
      <c r="B159" t="s">
        <v>163</v>
      </c>
      <c r="C159">
        <v>6</v>
      </c>
      <c r="D159" t="s">
        <v>73</v>
      </c>
      <c r="E159">
        <v>10.199999999999999</v>
      </c>
      <c r="G159" s="1">
        <v>8.3946759259259263E-2</v>
      </c>
      <c r="H159" s="1">
        <f t="shared" si="8"/>
        <v>8.2300744371822804E-3</v>
      </c>
      <c r="I159">
        <v>950</v>
      </c>
      <c r="J159" s="1">
        <v>0.49128472222222225</v>
      </c>
      <c r="K159">
        <v>983</v>
      </c>
      <c r="L159">
        <v>969</v>
      </c>
      <c r="M159">
        <f t="shared" si="11"/>
        <v>-14</v>
      </c>
      <c r="O159" s="1">
        <f t="shared" si="9"/>
        <v>4.3101851851851856E-2</v>
      </c>
      <c r="P159" s="1">
        <f t="shared" si="10"/>
        <v>4.2256717501815552E-3</v>
      </c>
      <c r="R159" s="1">
        <v>4.0844907407407406E-2</v>
      </c>
      <c r="S159" t="s">
        <v>199</v>
      </c>
      <c r="T159" t="s">
        <v>196</v>
      </c>
    </row>
    <row r="160" spans="1:20" x14ac:dyDescent="0.35">
      <c r="A160">
        <v>2003</v>
      </c>
      <c r="B160" t="s">
        <v>163</v>
      </c>
      <c r="C160">
        <v>7</v>
      </c>
      <c r="D160" t="s">
        <v>50</v>
      </c>
      <c r="E160">
        <v>14.4</v>
      </c>
      <c r="G160" s="1">
        <v>9.6666666666666665E-2</v>
      </c>
      <c r="H160" s="1">
        <f t="shared" si="8"/>
        <v>6.7129629629629622E-3</v>
      </c>
      <c r="I160">
        <v>652</v>
      </c>
      <c r="J160" s="1">
        <v>0.58796296296296291</v>
      </c>
      <c r="K160">
        <v>969</v>
      </c>
      <c r="L160">
        <v>921</v>
      </c>
      <c r="M160">
        <f t="shared" si="11"/>
        <v>-48</v>
      </c>
      <c r="O160" s="1">
        <f t="shared" si="9"/>
        <v>4.0393518518518516E-2</v>
      </c>
      <c r="P160" s="1">
        <f t="shared" si="10"/>
        <v>2.8051054526748967E-3</v>
      </c>
      <c r="R160" s="1">
        <v>5.6273148148148149E-2</v>
      </c>
      <c r="S160" t="s">
        <v>224</v>
      </c>
      <c r="T160" t="s">
        <v>154</v>
      </c>
    </row>
    <row r="161" spans="1:20" x14ac:dyDescent="0.35">
      <c r="A161" s="4">
        <v>2003</v>
      </c>
      <c r="B161" s="4" t="s">
        <v>163</v>
      </c>
      <c r="C161" s="4">
        <v>7</v>
      </c>
      <c r="D161" s="4" t="s">
        <v>147</v>
      </c>
      <c r="E161" s="4">
        <v>74.099999999999994</v>
      </c>
      <c r="F161" s="4"/>
      <c r="G161" s="5">
        <v>0.58796296296296291</v>
      </c>
      <c r="H161" s="5">
        <f t="shared" si="8"/>
        <v>7.9347228470035489E-3</v>
      </c>
      <c r="I161" s="4"/>
      <c r="J161" s="5">
        <v>0.58796296296296291</v>
      </c>
      <c r="K161" s="4"/>
      <c r="L161" s="4">
        <v>921</v>
      </c>
      <c r="M161" s="4"/>
      <c r="N161" s="4"/>
      <c r="O161" s="5">
        <f t="shared" si="9"/>
        <v>0.27143518518518511</v>
      </c>
      <c r="P161" s="5">
        <f t="shared" si="10"/>
        <v>3.6630929174788817E-3</v>
      </c>
      <c r="Q161" s="4"/>
      <c r="R161" s="5">
        <v>0.3165277777777778</v>
      </c>
      <c r="S161" s="4"/>
      <c r="T161" s="4" t="s">
        <v>156</v>
      </c>
    </row>
    <row r="162" spans="1:20" x14ac:dyDescent="0.35">
      <c r="A162">
        <v>2004</v>
      </c>
      <c r="B162" t="s">
        <v>133</v>
      </c>
      <c r="C162">
        <v>1</v>
      </c>
      <c r="D162" t="s">
        <v>42</v>
      </c>
      <c r="E162">
        <v>13.8</v>
      </c>
      <c r="G162" s="1">
        <v>7.3449074074074069E-2</v>
      </c>
      <c r="H162" s="1">
        <f t="shared" si="8"/>
        <v>5.3223966720343527E-3</v>
      </c>
      <c r="I162">
        <v>1006</v>
      </c>
      <c r="J162" s="1">
        <v>7.3449074074074069E-2</v>
      </c>
      <c r="L162">
        <v>1006</v>
      </c>
      <c r="O162" s="1">
        <f t="shared" si="9"/>
        <v>2.3634259259259258E-2</v>
      </c>
      <c r="P162" s="1">
        <f t="shared" si="10"/>
        <v>1.7126274825550185E-3</v>
      </c>
      <c r="R162" s="1">
        <v>4.9814814814814812E-2</v>
      </c>
      <c r="S162" t="s">
        <v>229</v>
      </c>
      <c r="T162" t="s">
        <v>230</v>
      </c>
    </row>
    <row r="163" spans="1:20" x14ac:dyDescent="0.35">
      <c r="A163">
        <v>2004</v>
      </c>
      <c r="B163" t="s">
        <v>133</v>
      </c>
      <c r="C163">
        <v>2</v>
      </c>
      <c r="D163" t="s">
        <v>43</v>
      </c>
      <c r="E163">
        <v>13.7</v>
      </c>
      <c r="G163" s="1">
        <v>6.7604166666666674E-2</v>
      </c>
      <c r="H163" s="1">
        <f t="shared" si="8"/>
        <v>4.9346107055961074E-3</v>
      </c>
      <c r="I163">
        <v>675</v>
      </c>
      <c r="J163" s="1">
        <v>0.14105324074074074</v>
      </c>
      <c r="K163">
        <v>1006</v>
      </c>
      <c r="L163">
        <v>849</v>
      </c>
      <c r="M163">
        <f t="shared" si="11"/>
        <v>-157</v>
      </c>
      <c r="O163" s="1">
        <f t="shared" si="9"/>
        <v>2.2893518518518521E-2</v>
      </c>
      <c r="P163" s="1">
        <f t="shared" si="10"/>
        <v>1.6710597458772644E-3</v>
      </c>
      <c r="R163" s="1">
        <v>4.4710648148148152E-2</v>
      </c>
      <c r="S163" t="s">
        <v>221</v>
      </c>
      <c r="T163" t="s">
        <v>231</v>
      </c>
    </row>
    <row r="164" spans="1:20" x14ac:dyDescent="0.35">
      <c r="A164">
        <v>2004</v>
      </c>
      <c r="B164" t="s">
        <v>133</v>
      </c>
      <c r="C164">
        <v>3</v>
      </c>
      <c r="D164" t="s">
        <v>25</v>
      </c>
      <c r="E164">
        <v>14.9</v>
      </c>
      <c r="G164" s="1">
        <v>7.0277777777777786E-2</v>
      </c>
      <c r="H164" s="1">
        <f t="shared" si="8"/>
        <v>4.7166293810589118E-3</v>
      </c>
      <c r="I164">
        <v>572</v>
      </c>
      <c r="J164" s="1">
        <v>0.21134259259259258</v>
      </c>
      <c r="K164">
        <v>849</v>
      </c>
      <c r="L164">
        <v>708</v>
      </c>
      <c r="M164">
        <f t="shared" si="11"/>
        <v>-141</v>
      </c>
      <c r="O164" s="1">
        <f t="shared" si="9"/>
        <v>1.9652777777777783E-2</v>
      </c>
      <c r="P164" s="1">
        <f t="shared" si="10"/>
        <v>1.3189783743475022E-3</v>
      </c>
      <c r="R164" s="1">
        <v>5.0625000000000003E-2</v>
      </c>
      <c r="S164" t="s">
        <v>232</v>
      </c>
      <c r="T164" t="s">
        <v>223</v>
      </c>
    </row>
    <row r="165" spans="1:20" x14ac:dyDescent="0.35">
      <c r="A165">
        <v>2004</v>
      </c>
      <c r="B165" t="s">
        <v>133</v>
      </c>
      <c r="C165">
        <v>4</v>
      </c>
      <c r="D165" t="s">
        <v>31</v>
      </c>
      <c r="E165">
        <v>8.5</v>
      </c>
      <c r="G165" s="1">
        <v>4.0497685185185185E-2</v>
      </c>
      <c r="H165" s="1">
        <f t="shared" si="8"/>
        <v>4.7644335511982574E-3</v>
      </c>
      <c r="I165">
        <v>858</v>
      </c>
      <c r="J165" s="1">
        <v>0.25184027777777779</v>
      </c>
      <c r="K165">
        <v>708</v>
      </c>
      <c r="L165">
        <v>729</v>
      </c>
      <c r="M165">
        <f t="shared" si="11"/>
        <v>21</v>
      </c>
      <c r="O165" s="1">
        <f t="shared" si="9"/>
        <v>1.6539351851851854E-2</v>
      </c>
      <c r="P165" s="1">
        <f t="shared" si="10"/>
        <v>1.9458061002178651E-3</v>
      </c>
      <c r="R165" s="1">
        <v>2.3958333333333331E-2</v>
      </c>
      <c r="S165" t="s">
        <v>233</v>
      </c>
      <c r="T165" t="s">
        <v>234</v>
      </c>
    </row>
    <row r="166" spans="1:20" x14ac:dyDescent="0.35">
      <c r="A166">
        <v>2004</v>
      </c>
      <c r="B166" t="s">
        <v>133</v>
      </c>
      <c r="C166">
        <v>5</v>
      </c>
      <c r="D166" t="s">
        <v>88</v>
      </c>
      <c r="E166">
        <v>8.5</v>
      </c>
      <c r="G166" s="1">
        <v>3.6886574074074079E-2</v>
      </c>
      <c r="H166" s="1">
        <f t="shared" si="8"/>
        <v>4.339596949891068E-3</v>
      </c>
      <c r="I166">
        <v>579</v>
      </c>
      <c r="J166" s="1">
        <v>0.28873842592592591</v>
      </c>
      <c r="K166">
        <v>729</v>
      </c>
      <c r="L166">
        <v>673</v>
      </c>
      <c r="M166">
        <f t="shared" si="11"/>
        <v>-56</v>
      </c>
      <c r="O166" s="1">
        <f t="shared" si="9"/>
        <v>1.4930555555555561E-2</v>
      </c>
      <c r="P166" s="1">
        <f t="shared" si="10"/>
        <v>1.756535947712419E-3</v>
      </c>
      <c r="R166" s="1">
        <v>2.1956018518518517E-2</v>
      </c>
      <c r="S166" t="s">
        <v>235</v>
      </c>
      <c r="T166" t="s">
        <v>201</v>
      </c>
    </row>
    <row r="167" spans="1:20" x14ac:dyDescent="0.35">
      <c r="A167">
        <v>2004</v>
      </c>
      <c r="B167" t="s">
        <v>133</v>
      </c>
      <c r="C167">
        <v>6</v>
      </c>
      <c r="D167" t="s">
        <v>72</v>
      </c>
      <c r="E167">
        <v>12</v>
      </c>
      <c r="G167" s="1">
        <v>5.6724537037037039E-2</v>
      </c>
      <c r="H167" s="1">
        <f t="shared" si="8"/>
        <v>4.7270447530864202E-3</v>
      </c>
      <c r="I167">
        <v>365</v>
      </c>
      <c r="J167" s="1">
        <v>0.34546296296296292</v>
      </c>
      <c r="K167">
        <v>673</v>
      </c>
      <c r="L167">
        <v>599</v>
      </c>
      <c r="M167">
        <f t="shared" si="11"/>
        <v>-74</v>
      </c>
      <c r="O167" s="1">
        <f t="shared" si="9"/>
        <v>1.5960648148148147E-2</v>
      </c>
      <c r="P167" s="1">
        <f t="shared" si="10"/>
        <v>1.330054012345679E-3</v>
      </c>
      <c r="R167" s="1">
        <v>4.0763888888888891E-2</v>
      </c>
      <c r="S167" t="s">
        <v>236</v>
      </c>
      <c r="T167" t="s">
        <v>213</v>
      </c>
    </row>
    <row r="168" spans="1:20" x14ac:dyDescent="0.35">
      <c r="A168">
        <v>2004</v>
      </c>
      <c r="B168" t="s">
        <v>133</v>
      </c>
      <c r="C168">
        <v>7</v>
      </c>
      <c r="D168" t="s">
        <v>82</v>
      </c>
      <c r="E168">
        <v>15.7</v>
      </c>
      <c r="G168" s="1">
        <v>7.1759259259259259E-2</v>
      </c>
      <c r="H168" s="1">
        <f t="shared" si="8"/>
        <v>4.5706534560037747E-3</v>
      </c>
      <c r="I168">
        <v>506</v>
      </c>
      <c r="J168" s="1">
        <v>0.41723379629629626</v>
      </c>
      <c r="K168">
        <v>599</v>
      </c>
      <c r="L168">
        <v>545</v>
      </c>
      <c r="M168">
        <f t="shared" si="11"/>
        <v>-54</v>
      </c>
      <c r="O168" s="1">
        <f t="shared" si="9"/>
        <v>2.1516203703703704E-2</v>
      </c>
      <c r="P168" s="1">
        <f t="shared" si="10"/>
        <v>1.3704588346308093E-3</v>
      </c>
      <c r="R168" s="1">
        <v>5.0243055555555555E-2</v>
      </c>
      <c r="S168" t="s">
        <v>212</v>
      </c>
      <c r="T168" t="s">
        <v>213</v>
      </c>
    </row>
    <row r="169" spans="1:20" x14ac:dyDescent="0.35">
      <c r="A169" s="4">
        <v>2004</v>
      </c>
      <c r="B169" s="4" t="s">
        <v>133</v>
      </c>
      <c r="C169" s="4">
        <v>7</v>
      </c>
      <c r="D169" s="4" t="s">
        <v>147</v>
      </c>
      <c r="E169" s="4">
        <v>87.1</v>
      </c>
      <c r="F169" s="4"/>
      <c r="G169" s="5">
        <v>0.41723379629629626</v>
      </c>
      <c r="H169" s="5">
        <f t="shared" si="8"/>
        <v>4.7902846876727474E-3</v>
      </c>
      <c r="I169" s="4"/>
      <c r="J169" s="5">
        <v>0.41723379629629626</v>
      </c>
      <c r="K169" s="4"/>
      <c r="L169" s="4">
        <v>545</v>
      </c>
      <c r="M169" s="4"/>
      <c r="N169" s="4"/>
      <c r="O169" s="5">
        <f t="shared" si="9"/>
        <v>0.13122685185185179</v>
      </c>
      <c r="P169" s="5">
        <f t="shared" si="10"/>
        <v>1.5066228685631665E-3</v>
      </c>
      <c r="Q169" s="4"/>
      <c r="R169" s="5">
        <v>0.28600694444444447</v>
      </c>
      <c r="S169" s="4"/>
      <c r="T169" s="4" t="s">
        <v>213</v>
      </c>
    </row>
    <row r="170" spans="1:20" x14ac:dyDescent="0.35">
      <c r="A170">
        <v>2004</v>
      </c>
      <c r="B170" t="s">
        <v>163</v>
      </c>
      <c r="C170">
        <v>1</v>
      </c>
      <c r="D170" t="s">
        <v>100</v>
      </c>
      <c r="E170">
        <v>13.8</v>
      </c>
      <c r="G170" s="1">
        <v>7.4189814814814806E-2</v>
      </c>
      <c r="H170" s="1">
        <f t="shared" si="8"/>
        <v>5.3760735373054201E-3</v>
      </c>
      <c r="I170">
        <v>1025</v>
      </c>
      <c r="J170" s="1">
        <v>7.4189814814814806E-2</v>
      </c>
      <c r="L170">
        <v>1025</v>
      </c>
      <c r="O170" s="1">
        <f t="shared" si="9"/>
        <v>2.4374999999999994E-2</v>
      </c>
      <c r="P170" s="1">
        <f t="shared" si="10"/>
        <v>1.7663043478260865E-3</v>
      </c>
      <c r="R170" s="1">
        <v>4.9814814814814812E-2</v>
      </c>
      <c r="S170" t="s">
        <v>229</v>
      </c>
      <c r="T170" t="s">
        <v>230</v>
      </c>
    </row>
    <row r="171" spans="1:20" x14ac:dyDescent="0.35">
      <c r="A171">
        <v>2004</v>
      </c>
      <c r="B171" t="s">
        <v>163</v>
      </c>
      <c r="C171">
        <v>2</v>
      </c>
      <c r="D171" t="s">
        <v>41</v>
      </c>
      <c r="E171">
        <v>13.7</v>
      </c>
      <c r="G171" s="1">
        <v>9.1597222222222219E-2</v>
      </c>
      <c r="H171" s="1">
        <f t="shared" si="8"/>
        <v>6.6859286293592867E-3</v>
      </c>
      <c r="I171">
        <v>1210</v>
      </c>
      <c r="J171" s="1">
        <v>0.16578703703703704</v>
      </c>
      <c r="K171">
        <v>1025</v>
      </c>
      <c r="L171">
        <v>1177</v>
      </c>
      <c r="M171">
        <f t="shared" si="11"/>
        <v>152</v>
      </c>
      <c r="O171" s="1">
        <f t="shared" si="9"/>
        <v>4.6886574074074067E-2</v>
      </c>
      <c r="P171" s="1">
        <f t="shared" si="10"/>
        <v>3.4223776696404428E-3</v>
      </c>
      <c r="R171" s="1">
        <v>4.4710648148148152E-2</v>
      </c>
      <c r="S171" t="s">
        <v>221</v>
      </c>
      <c r="T171" t="s">
        <v>231</v>
      </c>
    </row>
    <row r="172" spans="1:20" x14ac:dyDescent="0.35">
      <c r="A172">
        <v>2004</v>
      </c>
      <c r="B172" t="s">
        <v>163</v>
      </c>
      <c r="C172">
        <v>3</v>
      </c>
      <c r="D172" t="s">
        <v>50</v>
      </c>
      <c r="E172">
        <v>14.9</v>
      </c>
      <c r="G172" s="1">
        <v>7.6145833333333343E-2</v>
      </c>
      <c r="H172" s="1">
        <f t="shared" si="8"/>
        <v>5.1104586129753918E-3</v>
      </c>
      <c r="I172">
        <v>789</v>
      </c>
      <c r="J172" s="1">
        <v>0.24194444444444443</v>
      </c>
      <c r="K172">
        <v>1177</v>
      </c>
      <c r="L172">
        <v>1069</v>
      </c>
      <c r="M172">
        <f t="shared" si="11"/>
        <v>-108</v>
      </c>
      <c r="O172" s="1">
        <f t="shared" si="9"/>
        <v>2.552083333333334E-2</v>
      </c>
      <c r="P172" s="1">
        <f t="shared" si="10"/>
        <v>1.7128076062639826E-3</v>
      </c>
      <c r="R172" s="1">
        <v>5.0625000000000003E-2</v>
      </c>
      <c r="S172" t="s">
        <v>232</v>
      </c>
      <c r="T172" t="s">
        <v>223</v>
      </c>
    </row>
    <row r="173" spans="1:20" x14ac:dyDescent="0.35">
      <c r="A173">
        <v>2004</v>
      </c>
      <c r="B173" t="s">
        <v>163</v>
      </c>
      <c r="C173">
        <v>4</v>
      </c>
      <c r="D173" t="s">
        <v>56</v>
      </c>
      <c r="E173">
        <v>8.5</v>
      </c>
      <c r="G173" s="1">
        <v>4.2986111111111114E-2</v>
      </c>
      <c r="H173" s="1">
        <f t="shared" si="8"/>
        <v>5.0571895424836606E-3</v>
      </c>
      <c r="I173">
        <v>964</v>
      </c>
      <c r="J173" s="1">
        <v>0.28493055555555552</v>
      </c>
      <c r="K173">
        <v>1069</v>
      </c>
      <c r="L173">
        <v>1059</v>
      </c>
      <c r="M173">
        <f t="shared" si="11"/>
        <v>-10</v>
      </c>
      <c r="O173" s="1">
        <f t="shared" si="9"/>
        <v>1.9027777777777782E-2</v>
      </c>
      <c r="P173" s="1">
        <f t="shared" si="10"/>
        <v>2.2385620915032684E-3</v>
      </c>
      <c r="R173" s="1">
        <v>2.3958333333333331E-2</v>
      </c>
      <c r="S173" t="s">
        <v>233</v>
      </c>
      <c r="T173" t="s">
        <v>234</v>
      </c>
    </row>
    <row r="174" spans="1:20" x14ac:dyDescent="0.35">
      <c r="A174">
        <v>2004</v>
      </c>
      <c r="B174" t="s">
        <v>163</v>
      </c>
      <c r="C174">
        <v>5</v>
      </c>
      <c r="D174" t="s">
        <v>52</v>
      </c>
      <c r="E174">
        <v>8.5</v>
      </c>
      <c r="G174" s="1">
        <v>4.7071759259259265E-2</v>
      </c>
      <c r="H174" s="1">
        <f t="shared" si="8"/>
        <v>5.5378540305010895E-3</v>
      </c>
      <c r="I174">
        <v>1000</v>
      </c>
      <c r="J174" s="1">
        <v>0.33200231481481485</v>
      </c>
      <c r="K174">
        <v>1059</v>
      </c>
      <c r="L174">
        <v>1033</v>
      </c>
      <c r="M174">
        <f t="shared" si="11"/>
        <v>-26</v>
      </c>
      <c r="O174" s="1">
        <f t="shared" si="9"/>
        <v>2.5115740740740747E-2</v>
      </c>
      <c r="P174" s="1">
        <f t="shared" si="10"/>
        <v>2.954793028322441E-3</v>
      </c>
      <c r="R174" s="1">
        <v>2.1956018518518517E-2</v>
      </c>
      <c r="S174" t="s">
        <v>235</v>
      </c>
      <c r="T174" t="s">
        <v>201</v>
      </c>
    </row>
    <row r="175" spans="1:20" x14ac:dyDescent="0.35">
      <c r="A175">
        <v>2004</v>
      </c>
      <c r="B175" t="s">
        <v>163</v>
      </c>
      <c r="C175">
        <v>6</v>
      </c>
      <c r="D175" t="s">
        <v>44</v>
      </c>
      <c r="E175">
        <v>12</v>
      </c>
      <c r="G175" s="1">
        <v>6.8333333333333343E-2</v>
      </c>
      <c r="H175" s="1">
        <f t="shared" si="8"/>
        <v>5.6944444444444456E-3</v>
      </c>
      <c r="I175">
        <v>814</v>
      </c>
      <c r="J175" s="1">
        <v>0.40034722222222219</v>
      </c>
      <c r="K175">
        <v>1033</v>
      </c>
      <c r="L175">
        <v>991</v>
      </c>
      <c r="M175">
        <f t="shared" si="11"/>
        <v>-42</v>
      </c>
      <c r="O175" s="1">
        <f t="shared" si="9"/>
        <v>2.7569444444444452E-2</v>
      </c>
      <c r="P175" s="1">
        <f t="shared" si="10"/>
        <v>2.2974537037037043E-3</v>
      </c>
      <c r="R175" s="1">
        <v>4.0763888888888891E-2</v>
      </c>
      <c r="S175" t="s">
        <v>236</v>
      </c>
      <c r="T175" t="s">
        <v>213</v>
      </c>
    </row>
    <row r="176" spans="1:20" x14ac:dyDescent="0.35">
      <c r="A176">
        <v>2004</v>
      </c>
      <c r="B176" t="s">
        <v>163</v>
      </c>
      <c r="C176">
        <v>7</v>
      </c>
      <c r="D176" t="s">
        <v>59</v>
      </c>
      <c r="E176">
        <v>15.7</v>
      </c>
      <c r="G176" s="1">
        <v>9.1446759259259255E-2</v>
      </c>
      <c r="H176" s="1">
        <f t="shared" si="8"/>
        <v>5.8246343477235197E-3</v>
      </c>
      <c r="I176">
        <v>1016</v>
      </c>
      <c r="J176" s="1">
        <v>0.49179398148148151</v>
      </c>
      <c r="K176">
        <v>991</v>
      </c>
      <c r="L176">
        <v>956</v>
      </c>
      <c r="M176">
        <f t="shared" si="11"/>
        <v>-35</v>
      </c>
      <c r="O176" s="1">
        <f t="shared" si="9"/>
        <v>4.1203703703703701E-2</v>
      </c>
      <c r="P176" s="1">
        <f t="shared" si="10"/>
        <v>2.6244397263505545E-3</v>
      </c>
      <c r="R176" s="1">
        <v>5.0243055555555555E-2</v>
      </c>
      <c r="S176" t="s">
        <v>212</v>
      </c>
      <c r="T176" t="s">
        <v>213</v>
      </c>
    </row>
    <row r="177" spans="1:20" x14ac:dyDescent="0.35">
      <c r="A177" s="4">
        <v>2004</v>
      </c>
      <c r="B177" s="4" t="s">
        <v>163</v>
      </c>
      <c r="C177" s="4">
        <v>7</v>
      </c>
      <c r="D177" s="4" t="s">
        <v>147</v>
      </c>
      <c r="E177" s="4">
        <v>87.1</v>
      </c>
      <c r="F177" s="4"/>
      <c r="G177" s="5">
        <v>0.49179398148148151</v>
      </c>
      <c r="H177" s="5">
        <f t="shared" si="8"/>
        <v>5.6463143683292945E-3</v>
      </c>
      <c r="I177" s="4"/>
      <c r="J177" s="5">
        <v>0.49179398148148151</v>
      </c>
      <c r="K177" s="4"/>
      <c r="L177" s="4">
        <v>956</v>
      </c>
      <c r="M177" s="4"/>
      <c r="N177" s="4"/>
      <c r="O177" s="5">
        <f t="shared" si="9"/>
        <v>0.20578703703703705</v>
      </c>
      <c r="P177" s="5">
        <f t="shared" si="10"/>
        <v>2.3626525492197138E-3</v>
      </c>
      <c r="Q177" s="4"/>
      <c r="R177" s="5">
        <v>0.28600694444444447</v>
      </c>
      <c r="S177" s="4"/>
      <c r="T177" s="4" t="s">
        <v>213</v>
      </c>
    </row>
    <row r="178" spans="1:20" x14ac:dyDescent="0.35">
      <c r="A178">
        <v>2005</v>
      </c>
      <c r="B178" t="s">
        <v>133</v>
      </c>
      <c r="C178">
        <v>1</v>
      </c>
      <c r="D178" t="s">
        <v>43</v>
      </c>
      <c r="E178">
        <v>13.2</v>
      </c>
      <c r="G178" s="1">
        <v>8.2465277777777776E-2</v>
      </c>
      <c r="H178" s="1">
        <f t="shared" si="8"/>
        <v>6.2473695286195292E-3</v>
      </c>
      <c r="I178">
        <v>850</v>
      </c>
      <c r="J178" s="1">
        <v>8.2465277777777776E-2</v>
      </c>
      <c r="L178">
        <v>850</v>
      </c>
      <c r="O178" s="1">
        <f t="shared" si="9"/>
        <v>2.4861111111111105E-2</v>
      </c>
      <c r="P178" s="1">
        <f t="shared" si="10"/>
        <v>1.883417508417508E-3</v>
      </c>
      <c r="R178" s="1">
        <v>5.7604166666666672E-2</v>
      </c>
      <c r="S178" t="s">
        <v>237</v>
      </c>
      <c r="T178" t="s">
        <v>238</v>
      </c>
    </row>
    <row r="179" spans="1:20" x14ac:dyDescent="0.35">
      <c r="A179">
        <v>2005</v>
      </c>
      <c r="B179" t="s">
        <v>133</v>
      </c>
      <c r="C179">
        <v>2</v>
      </c>
      <c r="D179" t="s">
        <v>42</v>
      </c>
      <c r="E179">
        <v>11.3</v>
      </c>
      <c r="G179" s="1">
        <v>8.4490740740740741E-2</v>
      </c>
      <c r="H179" s="1">
        <f t="shared" si="8"/>
        <v>7.4770567027204193E-3</v>
      </c>
      <c r="I179">
        <v>1061</v>
      </c>
      <c r="J179" s="1">
        <v>0.16695601851851852</v>
      </c>
      <c r="K179">
        <v>850</v>
      </c>
      <c r="L179">
        <v>1010</v>
      </c>
      <c r="M179">
        <f t="shared" si="11"/>
        <v>160</v>
      </c>
      <c r="O179" s="1">
        <f t="shared" si="9"/>
        <v>3.9236111111111117E-2</v>
      </c>
      <c r="P179" s="1">
        <f t="shared" si="10"/>
        <v>3.4722222222222225E-3</v>
      </c>
      <c r="R179" s="1">
        <v>4.5254629629629624E-2</v>
      </c>
      <c r="S179" t="s">
        <v>239</v>
      </c>
      <c r="T179" t="s">
        <v>156</v>
      </c>
    </row>
    <row r="180" spans="1:20" x14ac:dyDescent="0.35">
      <c r="A180">
        <v>2005</v>
      </c>
      <c r="B180" t="s">
        <v>133</v>
      </c>
      <c r="C180">
        <v>3</v>
      </c>
      <c r="D180" t="s">
        <v>25</v>
      </c>
      <c r="E180">
        <v>14.2</v>
      </c>
      <c r="G180" s="1">
        <v>8.2372685185185188E-2</v>
      </c>
      <c r="H180" s="1">
        <f t="shared" si="8"/>
        <v>5.8008933229003658E-3</v>
      </c>
      <c r="I180">
        <v>603</v>
      </c>
      <c r="J180" s="1">
        <v>0.24932870370370372</v>
      </c>
      <c r="K180">
        <v>1010</v>
      </c>
      <c r="L180">
        <v>850</v>
      </c>
      <c r="M180">
        <f t="shared" si="11"/>
        <v>-160</v>
      </c>
      <c r="O180" s="1">
        <f t="shared" si="9"/>
        <v>2.627314814814815E-2</v>
      </c>
      <c r="P180" s="1">
        <f t="shared" si="10"/>
        <v>1.8502217005738134E-3</v>
      </c>
      <c r="R180" s="1">
        <v>5.6099537037037038E-2</v>
      </c>
      <c r="S180" t="s">
        <v>240</v>
      </c>
      <c r="T180" t="s">
        <v>241</v>
      </c>
    </row>
    <row r="181" spans="1:20" x14ac:dyDescent="0.35">
      <c r="A181">
        <v>2005</v>
      </c>
      <c r="B181" t="s">
        <v>133</v>
      </c>
      <c r="C181">
        <v>4</v>
      </c>
      <c r="D181" t="s">
        <v>59</v>
      </c>
      <c r="E181">
        <v>7.5</v>
      </c>
      <c r="G181" s="1">
        <v>5.2210648148148152E-2</v>
      </c>
      <c r="H181" s="1">
        <f t="shared" si="8"/>
        <v>6.9614197530864204E-3</v>
      </c>
      <c r="I181">
        <v>746</v>
      </c>
      <c r="J181" s="1">
        <v>0.30153935185185182</v>
      </c>
      <c r="K181">
        <v>850</v>
      </c>
      <c r="L181">
        <v>793</v>
      </c>
      <c r="M181">
        <f t="shared" si="11"/>
        <v>-57</v>
      </c>
      <c r="O181" s="1">
        <f t="shared" si="9"/>
        <v>2.1550925925925928E-2</v>
      </c>
      <c r="P181" s="1">
        <f t="shared" si="10"/>
        <v>2.873456790123457E-3</v>
      </c>
      <c r="R181" s="1">
        <v>3.0659722222222224E-2</v>
      </c>
      <c r="S181" t="s">
        <v>242</v>
      </c>
      <c r="T181" t="s">
        <v>243</v>
      </c>
    </row>
    <row r="182" spans="1:20" x14ac:dyDescent="0.35">
      <c r="A182">
        <v>2005</v>
      </c>
      <c r="B182" t="s">
        <v>133</v>
      </c>
      <c r="C182">
        <v>5</v>
      </c>
      <c r="D182" t="s">
        <v>88</v>
      </c>
      <c r="E182">
        <v>7.6</v>
      </c>
      <c r="G182" s="1">
        <v>5.1342592592592586E-2</v>
      </c>
      <c r="H182" s="1">
        <f t="shared" si="8"/>
        <v>6.7556042884990251E-3</v>
      </c>
      <c r="I182">
        <v>593</v>
      </c>
      <c r="J182" s="1">
        <v>0.35289351851851852</v>
      </c>
      <c r="K182">
        <v>793</v>
      </c>
      <c r="L182">
        <v>741</v>
      </c>
      <c r="M182">
        <f t="shared" si="11"/>
        <v>-52</v>
      </c>
      <c r="O182" s="1">
        <f t="shared" si="9"/>
        <v>2.2881944444444437E-2</v>
      </c>
      <c r="P182" s="1">
        <f t="shared" si="10"/>
        <v>3.0107821637426892E-3</v>
      </c>
      <c r="R182" s="1">
        <v>2.8460648148148148E-2</v>
      </c>
      <c r="S182" t="s">
        <v>244</v>
      </c>
      <c r="T182" t="s">
        <v>211</v>
      </c>
    </row>
    <row r="183" spans="1:20" x14ac:dyDescent="0.35">
      <c r="A183">
        <v>2005</v>
      </c>
      <c r="B183" t="s">
        <v>133</v>
      </c>
      <c r="C183">
        <v>6</v>
      </c>
      <c r="D183" t="s">
        <v>72</v>
      </c>
      <c r="E183">
        <v>9.8000000000000007</v>
      </c>
      <c r="G183" s="1">
        <v>6.7777777777777784E-2</v>
      </c>
      <c r="H183" s="1">
        <f t="shared" si="8"/>
        <v>6.9160997732426307E-3</v>
      </c>
      <c r="I183">
        <v>654</v>
      </c>
      <c r="J183" s="1">
        <v>0.42067129629629635</v>
      </c>
      <c r="K183">
        <v>741</v>
      </c>
      <c r="L183">
        <v>704</v>
      </c>
      <c r="M183">
        <f t="shared" si="11"/>
        <v>-37</v>
      </c>
      <c r="O183" s="1">
        <f t="shared" si="9"/>
        <v>3.0520833333333337E-2</v>
      </c>
      <c r="P183" s="1">
        <f t="shared" si="10"/>
        <v>3.1143707482993201E-3</v>
      </c>
      <c r="R183" s="1">
        <v>3.7256944444444447E-2</v>
      </c>
      <c r="S183" t="s">
        <v>214</v>
      </c>
      <c r="T183" t="s">
        <v>245</v>
      </c>
    </row>
    <row r="184" spans="1:20" x14ac:dyDescent="0.35">
      <c r="A184">
        <v>2005</v>
      </c>
      <c r="B184" t="s">
        <v>133</v>
      </c>
      <c r="C184">
        <v>7</v>
      </c>
      <c r="D184" t="s">
        <v>82</v>
      </c>
      <c r="E184">
        <v>15.1</v>
      </c>
      <c r="G184" s="1">
        <v>8.8993055555555547E-2</v>
      </c>
      <c r="H184" s="1">
        <f t="shared" si="8"/>
        <v>5.8935798381162616E-3</v>
      </c>
      <c r="I184">
        <v>485</v>
      </c>
      <c r="J184" s="1">
        <v>0.50966435185185188</v>
      </c>
      <c r="K184">
        <v>704</v>
      </c>
      <c r="L184">
        <v>653</v>
      </c>
      <c r="M184">
        <f t="shared" si="11"/>
        <v>-51</v>
      </c>
      <c r="O184" s="1">
        <f t="shared" si="9"/>
        <v>3.2407407407407399E-2</v>
      </c>
      <c r="P184" s="1">
        <f t="shared" si="10"/>
        <v>2.1461859210203577E-3</v>
      </c>
      <c r="R184" s="1">
        <v>5.6585648148148149E-2</v>
      </c>
      <c r="S184" t="s">
        <v>224</v>
      </c>
      <c r="T184" t="s">
        <v>154</v>
      </c>
    </row>
    <row r="185" spans="1:20" x14ac:dyDescent="0.35">
      <c r="A185" s="4">
        <v>2005</v>
      </c>
      <c r="B185" s="4" t="s">
        <v>133</v>
      </c>
      <c r="C185" s="4">
        <v>7</v>
      </c>
      <c r="D185" s="4" t="s">
        <v>147</v>
      </c>
      <c r="E185" s="4">
        <v>78.7</v>
      </c>
      <c r="F185" s="4"/>
      <c r="G185" s="5">
        <v>0.50966435185185188</v>
      </c>
      <c r="H185" s="5">
        <f t="shared" si="8"/>
        <v>6.4760400489434801E-3</v>
      </c>
      <c r="I185" s="4"/>
      <c r="J185" s="5">
        <v>0.50966435185185188</v>
      </c>
      <c r="K185" s="4"/>
      <c r="L185" s="4">
        <v>653</v>
      </c>
      <c r="M185" s="4"/>
      <c r="N185" s="4"/>
      <c r="O185" s="5">
        <f t="shared" si="9"/>
        <v>0.18932870370370375</v>
      </c>
      <c r="P185" s="5">
        <f t="shared" si="10"/>
        <v>2.4057014447738724E-3</v>
      </c>
      <c r="Q185" s="4"/>
      <c r="R185" s="5">
        <v>0.32033564814814813</v>
      </c>
      <c r="S185" s="4"/>
      <c r="T185" s="4" t="s">
        <v>213</v>
      </c>
    </row>
    <row r="186" spans="1:20" x14ac:dyDescent="0.35">
      <c r="A186">
        <v>2005</v>
      </c>
      <c r="B186" t="s">
        <v>163</v>
      </c>
      <c r="C186">
        <v>1</v>
      </c>
      <c r="D186" t="s">
        <v>100</v>
      </c>
      <c r="E186">
        <v>13.2</v>
      </c>
      <c r="G186" s="1">
        <v>8.5891203703703692E-2</v>
      </c>
      <c r="H186" s="1">
        <f t="shared" si="8"/>
        <v>6.5069093714927046E-3</v>
      </c>
      <c r="I186">
        <v>1025</v>
      </c>
      <c r="J186" s="1">
        <v>8.5891203703703692E-2</v>
      </c>
      <c r="L186">
        <v>1025</v>
      </c>
      <c r="O186" s="1">
        <f t="shared" si="9"/>
        <v>2.828703703703702E-2</v>
      </c>
      <c r="P186" s="1">
        <f t="shared" si="10"/>
        <v>2.1429573512906836E-3</v>
      </c>
      <c r="R186" s="1">
        <v>5.7604166666666672E-2</v>
      </c>
      <c r="S186" t="s">
        <v>237</v>
      </c>
      <c r="T186" t="s">
        <v>238</v>
      </c>
    </row>
    <row r="187" spans="1:20" x14ac:dyDescent="0.35">
      <c r="A187">
        <v>2005</v>
      </c>
      <c r="B187" t="s">
        <v>163</v>
      </c>
      <c r="C187">
        <v>2</v>
      </c>
      <c r="D187" t="s">
        <v>41</v>
      </c>
      <c r="E187">
        <v>11.3</v>
      </c>
      <c r="G187" s="1">
        <v>8.8692129629629635E-2</v>
      </c>
      <c r="H187" s="1">
        <f t="shared" si="8"/>
        <v>7.8488610291707634E-3</v>
      </c>
      <c r="I187">
        <v>1122</v>
      </c>
      <c r="J187" s="1">
        <v>0.17458333333333334</v>
      </c>
      <c r="K187">
        <v>1025</v>
      </c>
      <c r="L187">
        <v>1088</v>
      </c>
      <c r="M187">
        <f t="shared" si="11"/>
        <v>63</v>
      </c>
      <c r="O187" s="1">
        <f t="shared" si="9"/>
        <v>4.3437500000000011E-2</v>
      </c>
      <c r="P187" s="1">
        <f t="shared" si="10"/>
        <v>3.844026548672567E-3</v>
      </c>
      <c r="R187" s="1">
        <v>4.5254629629629624E-2</v>
      </c>
      <c r="S187" t="s">
        <v>239</v>
      </c>
      <c r="T187" t="s">
        <v>156</v>
      </c>
    </row>
    <row r="188" spans="1:20" x14ac:dyDescent="0.35">
      <c r="A188">
        <v>2005</v>
      </c>
      <c r="B188" t="s">
        <v>163</v>
      </c>
      <c r="C188">
        <v>3</v>
      </c>
      <c r="D188" t="s">
        <v>87</v>
      </c>
      <c r="E188">
        <v>14.2</v>
      </c>
      <c r="G188" s="1">
        <v>0.1141550925925926</v>
      </c>
      <c r="H188" s="1">
        <f t="shared" si="8"/>
        <v>8.039091027647367E-3</v>
      </c>
      <c r="I188">
        <v>1199</v>
      </c>
      <c r="J188" s="1">
        <v>0.28875000000000001</v>
      </c>
      <c r="K188">
        <v>1088</v>
      </c>
      <c r="L188">
        <v>1148</v>
      </c>
      <c r="M188">
        <f t="shared" si="11"/>
        <v>60</v>
      </c>
      <c r="O188" s="1">
        <f t="shared" si="9"/>
        <v>5.8055555555555562E-2</v>
      </c>
      <c r="P188" s="1">
        <f t="shared" si="10"/>
        <v>4.0884194053208145E-3</v>
      </c>
      <c r="R188" s="1">
        <v>5.6099537037037038E-2</v>
      </c>
      <c r="S188" t="s">
        <v>240</v>
      </c>
      <c r="T188" t="s">
        <v>241</v>
      </c>
    </row>
    <row r="189" spans="1:20" x14ac:dyDescent="0.35">
      <c r="A189">
        <v>2005</v>
      </c>
      <c r="B189" t="s">
        <v>163</v>
      </c>
      <c r="C189">
        <v>4</v>
      </c>
      <c r="D189" t="s">
        <v>83</v>
      </c>
      <c r="E189">
        <v>7.5</v>
      </c>
      <c r="G189" s="1">
        <v>6.3043981481481479E-2</v>
      </c>
      <c r="H189" s="1">
        <f t="shared" si="8"/>
        <v>8.4058641975308639E-3</v>
      </c>
      <c r="I189">
        <v>1047</v>
      </c>
      <c r="J189" s="1">
        <v>0.35180555555555554</v>
      </c>
      <c r="K189">
        <v>1148</v>
      </c>
      <c r="L189">
        <v>1108</v>
      </c>
      <c r="M189">
        <f t="shared" si="11"/>
        <v>-40</v>
      </c>
      <c r="O189" s="1">
        <f t="shared" si="9"/>
        <v>3.2384259259259252E-2</v>
      </c>
      <c r="P189" s="1">
        <f t="shared" si="10"/>
        <v>4.3179012345679006E-3</v>
      </c>
      <c r="R189" s="1">
        <v>3.0659722222222224E-2</v>
      </c>
      <c r="S189" t="s">
        <v>242</v>
      </c>
      <c r="T189" t="s">
        <v>243</v>
      </c>
    </row>
    <row r="190" spans="1:20" x14ac:dyDescent="0.35">
      <c r="A190">
        <v>2005</v>
      </c>
      <c r="B190" t="s">
        <v>163</v>
      </c>
      <c r="C190">
        <v>5</v>
      </c>
      <c r="D190" t="s">
        <v>28</v>
      </c>
      <c r="E190">
        <v>7.6</v>
      </c>
      <c r="G190" s="1">
        <v>0.1814699074074074</v>
      </c>
      <c r="H190" s="1">
        <f t="shared" si="8"/>
        <v>2.3877619395711501E-2</v>
      </c>
      <c r="I190">
        <v>1220</v>
      </c>
      <c r="J190" s="1">
        <v>0.53327546296296291</v>
      </c>
      <c r="K190">
        <v>1108</v>
      </c>
      <c r="L190">
        <v>1204</v>
      </c>
      <c r="M190">
        <f t="shared" si="11"/>
        <v>96</v>
      </c>
      <c r="O190" s="1">
        <f t="shared" si="9"/>
        <v>0.15300925925925926</v>
      </c>
      <c r="P190" s="1">
        <f t="shared" si="10"/>
        <v>2.0132797270955165E-2</v>
      </c>
      <c r="R190" s="1">
        <v>2.8460648148148148E-2</v>
      </c>
      <c r="S190" t="s">
        <v>244</v>
      </c>
      <c r="T190" t="s">
        <v>211</v>
      </c>
    </row>
    <row r="191" spans="1:20" x14ac:dyDescent="0.35">
      <c r="A191">
        <v>2005</v>
      </c>
      <c r="B191" t="s">
        <v>163</v>
      </c>
      <c r="C191">
        <v>6</v>
      </c>
      <c r="D191" t="s">
        <v>56</v>
      </c>
      <c r="E191">
        <v>9.8000000000000007</v>
      </c>
      <c r="G191" s="1">
        <v>8.9039351851851856E-2</v>
      </c>
      <c r="H191" s="1">
        <f t="shared" si="8"/>
        <v>9.0856481481481483E-3</v>
      </c>
      <c r="I191">
        <v>1089</v>
      </c>
      <c r="J191" s="1">
        <v>0.62231481481481488</v>
      </c>
      <c r="K191">
        <v>1204</v>
      </c>
      <c r="L191">
        <v>1178</v>
      </c>
      <c r="M191">
        <f t="shared" si="11"/>
        <v>-26</v>
      </c>
      <c r="O191" s="1">
        <f t="shared" si="9"/>
        <v>5.1782407407407409E-2</v>
      </c>
      <c r="P191" s="1">
        <f t="shared" si="10"/>
        <v>5.2839191232048376E-3</v>
      </c>
      <c r="R191" s="1">
        <v>3.7256944444444447E-2</v>
      </c>
      <c r="S191" t="s">
        <v>214</v>
      </c>
      <c r="T191" t="s">
        <v>245</v>
      </c>
    </row>
    <row r="192" spans="1:20" x14ac:dyDescent="0.35">
      <c r="A192">
        <v>2005</v>
      </c>
      <c r="B192" t="s">
        <v>163</v>
      </c>
      <c r="C192">
        <v>7</v>
      </c>
      <c r="D192" t="s">
        <v>44</v>
      </c>
      <c r="E192">
        <v>15.1</v>
      </c>
      <c r="G192" s="1">
        <v>0.12922453703703704</v>
      </c>
      <c r="H192" s="1">
        <f t="shared" si="8"/>
        <v>8.5579163600686785E-3</v>
      </c>
      <c r="I192">
        <v>1083</v>
      </c>
      <c r="J192" s="1">
        <v>0.75153935185185183</v>
      </c>
      <c r="K192">
        <v>1178</v>
      </c>
      <c r="L192">
        <v>1117</v>
      </c>
      <c r="M192">
        <f t="shared" si="11"/>
        <v>-61</v>
      </c>
      <c r="O192" s="1">
        <f t="shared" si="9"/>
        <v>7.2638888888888892E-2</v>
      </c>
      <c r="P192" s="1">
        <f t="shared" si="10"/>
        <v>4.8105224429727741E-3</v>
      </c>
      <c r="R192" s="1">
        <v>5.6585648148148149E-2</v>
      </c>
      <c r="S192" t="s">
        <v>224</v>
      </c>
      <c r="T192" t="s">
        <v>154</v>
      </c>
    </row>
    <row r="193" spans="1:20" x14ac:dyDescent="0.35">
      <c r="A193" s="4">
        <v>2005</v>
      </c>
      <c r="B193" s="4" t="s">
        <v>163</v>
      </c>
      <c r="C193" s="4">
        <v>7</v>
      </c>
      <c r="D193" s="4" t="s">
        <v>147</v>
      </c>
      <c r="E193" s="4">
        <v>78.7</v>
      </c>
      <c r="F193" s="4"/>
      <c r="G193" s="5">
        <v>0.75153935185185183</v>
      </c>
      <c r="H193" s="5">
        <f t="shared" si="8"/>
        <v>9.5494199727045974E-3</v>
      </c>
      <c r="I193" s="4"/>
      <c r="J193" s="5">
        <v>0.75153935185185183</v>
      </c>
      <c r="K193" s="4"/>
      <c r="L193" s="4">
        <v>1117</v>
      </c>
      <c r="M193" s="4"/>
      <c r="N193" s="4"/>
      <c r="O193" s="5">
        <f t="shared" si="9"/>
        <v>0.4312037037037037</v>
      </c>
      <c r="P193" s="5">
        <f t="shared" si="10"/>
        <v>5.4790813685349892E-3</v>
      </c>
      <c r="Q193" s="4"/>
      <c r="R193" s="5">
        <v>0.32033564814814813</v>
      </c>
      <c r="S193" s="4"/>
      <c r="T193" s="4" t="s">
        <v>213</v>
      </c>
    </row>
    <row r="194" spans="1:20" x14ac:dyDescent="0.35">
      <c r="A194">
        <v>2006</v>
      </c>
      <c r="B194" t="s">
        <v>133</v>
      </c>
      <c r="C194">
        <v>1</v>
      </c>
      <c r="D194" t="s">
        <v>72</v>
      </c>
      <c r="E194">
        <v>11.3</v>
      </c>
      <c r="G194" s="1">
        <v>8.9606481481481481E-2</v>
      </c>
      <c r="H194" s="1">
        <f t="shared" si="8"/>
        <v>7.9297771222549985E-3</v>
      </c>
      <c r="I194">
        <v>818</v>
      </c>
      <c r="J194" s="1">
        <v>8.9606481481481481E-2</v>
      </c>
      <c r="L194">
        <v>818</v>
      </c>
      <c r="O194" s="1">
        <f t="shared" si="9"/>
        <v>3.4618055555555555E-2</v>
      </c>
      <c r="P194" s="1">
        <f t="shared" si="10"/>
        <v>3.0635447394296951E-3</v>
      </c>
      <c r="R194" s="1">
        <v>5.4988425925925927E-2</v>
      </c>
      <c r="S194" t="s">
        <v>246</v>
      </c>
      <c r="T194" t="s">
        <v>247</v>
      </c>
    </row>
    <row r="195" spans="1:20" x14ac:dyDescent="0.35">
      <c r="A195">
        <v>2006</v>
      </c>
      <c r="B195" t="s">
        <v>133</v>
      </c>
      <c r="C195">
        <v>2</v>
      </c>
      <c r="D195" t="s">
        <v>90</v>
      </c>
      <c r="E195">
        <v>11.1</v>
      </c>
      <c r="G195" s="1">
        <v>9.4363425925925934E-2</v>
      </c>
      <c r="H195" s="1">
        <f t="shared" ref="H195:H258" si="12">G195/E195</f>
        <v>8.5012095428762102E-3</v>
      </c>
      <c r="I195">
        <v>826</v>
      </c>
      <c r="J195" s="1">
        <v>0.1839699074074074</v>
      </c>
      <c r="K195">
        <v>818</v>
      </c>
      <c r="L195">
        <v>799</v>
      </c>
      <c r="M195">
        <f t="shared" si="11"/>
        <v>-19</v>
      </c>
      <c r="O195" s="1">
        <f t="shared" ref="O195:O258" si="13">G195-R195</f>
        <v>4.1793981481481488E-2</v>
      </c>
      <c r="P195" s="1">
        <f t="shared" ref="P195:P258" si="14">O195/E195</f>
        <v>3.7652235568902243E-3</v>
      </c>
      <c r="R195" s="1">
        <v>5.2569444444444446E-2</v>
      </c>
      <c r="S195" t="s">
        <v>248</v>
      </c>
      <c r="T195" t="s">
        <v>167</v>
      </c>
    </row>
    <row r="196" spans="1:20" x14ac:dyDescent="0.35">
      <c r="A196">
        <v>2006</v>
      </c>
      <c r="B196" t="s">
        <v>133</v>
      </c>
      <c r="C196">
        <v>3</v>
      </c>
      <c r="D196" t="s">
        <v>25</v>
      </c>
      <c r="E196">
        <v>13</v>
      </c>
      <c r="G196" s="1">
        <v>0.10160879629629631</v>
      </c>
      <c r="H196" s="1">
        <f t="shared" si="12"/>
        <v>7.8160612535612545E-3</v>
      </c>
      <c r="I196">
        <v>790</v>
      </c>
      <c r="J196" s="1">
        <v>0.28559027777777779</v>
      </c>
      <c r="K196">
        <v>799</v>
      </c>
      <c r="L196">
        <v>782</v>
      </c>
      <c r="M196">
        <f t="shared" ref="M196:M259" si="15">L196-K196</f>
        <v>-17</v>
      </c>
      <c r="O196" s="1">
        <f t="shared" si="13"/>
        <v>4.2604166666666679E-2</v>
      </c>
      <c r="P196" s="1">
        <f t="shared" si="14"/>
        <v>3.2772435897435908E-3</v>
      </c>
      <c r="R196" s="1">
        <v>5.9004629629629629E-2</v>
      </c>
      <c r="S196" t="s">
        <v>249</v>
      </c>
      <c r="T196" t="s">
        <v>141</v>
      </c>
    </row>
    <row r="197" spans="1:20" x14ac:dyDescent="0.35">
      <c r="A197">
        <v>2006</v>
      </c>
      <c r="B197" t="s">
        <v>133</v>
      </c>
      <c r="C197">
        <v>4</v>
      </c>
      <c r="D197" t="s">
        <v>88</v>
      </c>
      <c r="E197">
        <v>7.7</v>
      </c>
      <c r="G197" s="1">
        <v>5.0648148148148144E-2</v>
      </c>
      <c r="H197" s="1">
        <f t="shared" si="12"/>
        <v>6.5776815776815772E-3</v>
      </c>
      <c r="I197">
        <v>330</v>
      </c>
      <c r="J197" s="1">
        <v>0.33624999999999999</v>
      </c>
      <c r="K197">
        <v>782</v>
      </c>
      <c r="L197">
        <v>641</v>
      </c>
      <c r="M197">
        <f t="shared" si="15"/>
        <v>-141</v>
      </c>
      <c r="O197" s="1">
        <f t="shared" si="13"/>
        <v>1.6493055555555552E-2</v>
      </c>
      <c r="P197" s="1">
        <f t="shared" si="14"/>
        <v>2.1419552669552666E-3</v>
      </c>
      <c r="R197" s="1">
        <v>3.4155092592592591E-2</v>
      </c>
      <c r="S197" t="s">
        <v>250</v>
      </c>
      <c r="T197" t="s">
        <v>251</v>
      </c>
    </row>
    <row r="198" spans="1:20" x14ac:dyDescent="0.35">
      <c r="A198">
        <v>2006</v>
      </c>
      <c r="B198" t="s">
        <v>133</v>
      </c>
      <c r="C198">
        <v>5</v>
      </c>
      <c r="D198" t="s">
        <v>43</v>
      </c>
      <c r="E198">
        <v>7.7</v>
      </c>
      <c r="G198" s="1">
        <v>5.9085648148148151E-2</v>
      </c>
      <c r="H198" s="1">
        <f t="shared" si="12"/>
        <v>7.6734607984607984E-3</v>
      </c>
      <c r="I198">
        <v>479</v>
      </c>
      <c r="J198" s="1">
        <v>0.3953356481481482</v>
      </c>
      <c r="K198">
        <v>641</v>
      </c>
      <c r="L198">
        <v>583</v>
      </c>
      <c r="M198">
        <f t="shared" si="15"/>
        <v>-58</v>
      </c>
      <c r="O198" s="1">
        <f t="shared" si="13"/>
        <v>2.8391203703703707E-2</v>
      </c>
      <c r="P198" s="1">
        <f t="shared" si="14"/>
        <v>3.6871693121693127E-3</v>
      </c>
      <c r="R198" s="1">
        <v>3.0694444444444444E-2</v>
      </c>
      <c r="S198" t="s">
        <v>239</v>
      </c>
      <c r="T198" t="s">
        <v>156</v>
      </c>
    </row>
    <row r="199" spans="1:20" x14ac:dyDescent="0.35">
      <c r="A199">
        <v>2006</v>
      </c>
      <c r="B199" t="s">
        <v>133</v>
      </c>
      <c r="C199">
        <v>6</v>
      </c>
      <c r="D199" t="s">
        <v>80</v>
      </c>
      <c r="E199">
        <v>9.3000000000000007</v>
      </c>
      <c r="G199" s="1">
        <v>7.407407407407407E-2</v>
      </c>
      <c r="H199" s="1">
        <f t="shared" si="12"/>
        <v>7.9649542015133405E-3</v>
      </c>
      <c r="I199">
        <v>570</v>
      </c>
      <c r="J199" s="1">
        <v>0.46940972222222221</v>
      </c>
      <c r="K199">
        <v>583</v>
      </c>
      <c r="L199">
        <v>554</v>
      </c>
      <c r="M199">
        <f t="shared" si="15"/>
        <v>-29</v>
      </c>
      <c r="O199" s="1">
        <f t="shared" si="13"/>
        <v>3.4965277777777769E-2</v>
      </c>
      <c r="P199" s="1">
        <f t="shared" si="14"/>
        <v>3.7597072879330933E-3</v>
      </c>
      <c r="R199" s="1">
        <v>3.9108796296296301E-2</v>
      </c>
      <c r="S199" t="s">
        <v>153</v>
      </c>
      <c r="T199" t="s">
        <v>154</v>
      </c>
    </row>
    <row r="200" spans="1:20" x14ac:dyDescent="0.35">
      <c r="A200">
        <v>2006</v>
      </c>
      <c r="B200" t="s">
        <v>133</v>
      </c>
      <c r="C200">
        <v>7</v>
      </c>
      <c r="D200" t="s">
        <v>82</v>
      </c>
      <c r="E200">
        <v>14.3</v>
      </c>
      <c r="G200" s="1">
        <v>0.11475694444444444</v>
      </c>
      <c r="H200" s="1">
        <f t="shared" si="12"/>
        <v>8.02496114996115E-3</v>
      </c>
      <c r="I200">
        <v>773</v>
      </c>
      <c r="J200" s="1">
        <v>0.58417824074074076</v>
      </c>
      <c r="K200">
        <v>554</v>
      </c>
      <c r="L200">
        <v>565</v>
      </c>
      <c r="M200">
        <f t="shared" si="15"/>
        <v>11</v>
      </c>
      <c r="O200" s="1">
        <f t="shared" si="13"/>
        <v>5.4756944444444441E-2</v>
      </c>
      <c r="P200" s="1">
        <f t="shared" si="14"/>
        <v>3.8291569541569538E-3</v>
      </c>
      <c r="R200" s="1">
        <v>0.06</v>
      </c>
      <c r="S200" t="s">
        <v>224</v>
      </c>
      <c r="T200" t="s">
        <v>154</v>
      </c>
    </row>
    <row r="201" spans="1:20" x14ac:dyDescent="0.35">
      <c r="A201" s="4">
        <v>2006</v>
      </c>
      <c r="B201" s="4" t="s">
        <v>133</v>
      </c>
      <c r="C201" s="4">
        <v>7</v>
      </c>
      <c r="D201" s="4" t="s">
        <v>147</v>
      </c>
      <c r="E201" s="4">
        <v>74.400000000000006</v>
      </c>
      <c r="F201" s="4"/>
      <c r="G201" s="5">
        <v>0.58417824074074076</v>
      </c>
      <c r="H201" s="5">
        <f t="shared" si="12"/>
        <v>7.8518580744723222E-3</v>
      </c>
      <c r="I201" s="4"/>
      <c r="J201" s="5">
        <v>0.58417824074074076</v>
      </c>
      <c r="K201" s="4"/>
      <c r="L201" s="4">
        <v>565</v>
      </c>
      <c r="M201" s="4"/>
      <c r="N201" s="4"/>
      <c r="O201" s="5">
        <f t="shared" si="13"/>
        <v>0.23827546296296304</v>
      </c>
      <c r="P201" s="5">
        <f t="shared" si="14"/>
        <v>3.202627190362406E-3</v>
      </c>
      <c r="Q201" s="4"/>
      <c r="R201" s="5">
        <v>0.34590277777777773</v>
      </c>
      <c r="S201" s="4"/>
      <c r="T201" s="4" t="s">
        <v>252</v>
      </c>
    </row>
    <row r="202" spans="1:20" x14ac:dyDescent="0.35">
      <c r="A202">
        <v>2006</v>
      </c>
      <c r="B202" t="s">
        <v>163</v>
      </c>
      <c r="C202">
        <v>1</v>
      </c>
      <c r="D202" t="s">
        <v>44</v>
      </c>
      <c r="E202">
        <v>11.3</v>
      </c>
      <c r="G202" s="1">
        <v>0.11559027777777779</v>
      </c>
      <c r="H202" s="1">
        <f t="shared" si="12"/>
        <v>1.0229228121927237E-2</v>
      </c>
      <c r="I202">
        <v>1190</v>
      </c>
      <c r="J202" s="1">
        <v>0.11559027777777779</v>
      </c>
      <c r="L202">
        <v>1190</v>
      </c>
      <c r="O202" s="1">
        <f t="shared" si="13"/>
        <v>6.0601851851851865E-2</v>
      </c>
      <c r="P202" s="1">
        <f t="shared" si="14"/>
        <v>5.3629957391019348E-3</v>
      </c>
      <c r="R202" s="1">
        <v>5.4988425925925927E-2</v>
      </c>
      <c r="S202" t="s">
        <v>246</v>
      </c>
      <c r="T202" t="s">
        <v>247</v>
      </c>
    </row>
    <row r="203" spans="1:20" x14ac:dyDescent="0.35">
      <c r="A203">
        <v>2006</v>
      </c>
      <c r="B203" t="s">
        <v>163</v>
      </c>
      <c r="C203">
        <v>2</v>
      </c>
      <c r="D203" t="s">
        <v>41</v>
      </c>
      <c r="E203">
        <v>11.1</v>
      </c>
      <c r="G203" s="1">
        <v>0.10622685185185186</v>
      </c>
      <c r="H203" s="1">
        <f t="shared" si="12"/>
        <v>9.5699866533199875E-3</v>
      </c>
      <c r="I203">
        <v>1061</v>
      </c>
      <c r="J203" s="1">
        <v>0.22181712962962963</v>
      </c>
      <c r="K203">
        <v>1190</v>
      </c>
      <c r="L203">
        <v>1140</v>
      </c>
      <c r="M203">
        <f t="shared" si="15"/>
        <v>-50</v>
      </c>
      <c r="O203" s="1">
        <f t="shared" si="13"/>
        <v>5.3657407407407418E-2</v>
      </c>
      <c r="P203" s="1">
        <f t="shared" si="14"/>
        <v>4.834000667334002E-3</v>
      </c>
      <c r="R203" s="1">
        <v>5.2569444444444446E-2</v>
      </c>
      <c r="S203" t="s">
        <v>248</v>
      </c>
      <c r="T203" t="s">
        <v>167</v>
      </c>
    </row>
    <row r="204" spans="1:20" x14ac:dyDescent="0.35">
      <c r="A204">
        <v>2006</v>
      </c>
      <c r="B204" t="s">
        <v>163</v>
      </c>
      <c r="C204">
        <v>3</v>
      </c>
      <c r="D204" t="s">
        <v>59</v>
      </c>
      <c r="E204">
        <v>13</v>
      </c>
      <c r="G204" s="1">
        <v>0.11175925925925927</v>
      </c>
      <c r="H204" s="1">
        <f t="shared" si="12"/>
        <v>8.5968660968660966E-3</v>
      </c>
      <c r="I204">
        <v>977</v>
      </c>
      <c r="J204" s="1">
        <v>0.33358796296296295</v>
      </c>
      <c r="K204">
        <v>1140</v>
      </c>
      <c r="L204">
        <v>1083</v>
      </c>
      <c r="M204">
        <f t="shared" si="15"/>
        <v>-57</v>
      </c>
      <c r="O204" s="1">
        <f t="shared" si="13"/>
        <v>5.2754629629629637E-2</v>
      </c>
      <c r="P204" s="1">
        <f t="shared" si="14"/>
        <v>4.0580484330484338E-3</v>
      </c>
      <c r="R204" s="1">
        <v>5.9004629629629629E-2</v>
      </c>
      <c r="S204" t="s">
        <v>249</v>
      </c>
      <c r="T204" t="s">
        <v>141</v>
      </c>
    </row>
    <row r="205" spans="1:20" x14ac:dyDescent="0.35">
      <c r="A205">
        <v>2006</v>
      </c>
      <c r="B205" t="s">
        <v>163</v>
      </c>
      <c r="C205">
        <v>4</v>
      </c>
      <c r="D205" t="s">
        <v>56</v>
      </c>
      <c r="E205">
        <v>7.7</v>
      </c>
      <c r="G205" s="1">
        <v>7.9502314814814817E-2</v>
      </c>
      <c r="H205" s="1">
        <f t="shared" si="12"/>
        <v>1.032497594997595E-2</v>
      </c>
      <c r="I205">
        <v>1037</v>
      </c>
      <c r="J205" s="1">
        <v>0.41309027777777779</v>
      </c>
      <c r="K205">
        <v>1083</v>
      </c>
      <c r="L205">
        <v>1061</v>
      </c>
      <c r="M205">
        <f t="shared" si="15"/>
        <v>-22</v>
      </c>
      <c r="O205" s="1">
        <f t="shared" si="13"/>
        <v>4.5347222222222226E-2</v>
      </c>
      <c r="P205" s="1">
        <f t="shared" si="14"/>
        <v>5.8892496392496394E-3</v>
      </c>
      <c r="R205" s="1">
        <v>3.4155092592592591E-2</v>
      </c>
      <c r="S205" t="s">
        <v>250</v>
      </c>
      <c r="T205" t="s">
        <v>251</v>
      </c>
    </row>
    <row r="206" spans="1:20" x14ac:dyDescent="0.35">
      <c r="A206">
        <v>2006</v>
      </c>
      <c r="B206" t="s">
        <v>163</v>
      </c>
      <c r="C206">
        <v>5</v>
      </c>
      <c r="D206" t="s">
        <v>83</v>
      </c>
      <c r="E206">
        <v>7.7</v>
      </c>
      <c r="G206" s="1">
        <v>7.6747685185185183E-2</v>
      </c>
      <c r="H206" s="1">
        <f t="shared" si="12"/>
        <v>9.9672318422318416E-3</v>
      </c>
      <c r="I206">
        <v>866</v>
      </c>
      <c r="J206" s="1">
        <v>0.48984953703703704</v>
      </c>
      <c r="K206">
        <v>1061</v>
      </c>
      <c r="L206">
        <v>1018</v>
      </c>
      <c r="M206">
        <f t="shared" si="15"/>
        <v>-43</v>
      </c>
      <c r="O206" s="1">
        <f t="shared" si="13"/>
        <v>4.6053240740740742E-2</v>
      </c>
      <c r="P206" s="1">
        <f t="shared" si="14"/>
        <v>5.9809403559403559E-3</v>
      </c>
      <c r="R206" s="1">
        <v>3.0694444444444444E-2</v>
      </c>
      <c r="S206" t="s">
        <v>239</v>
      </c>
      <c r="T206" t="s">
        <v>156</v>
      </c>
    </row>
    <row r="207" spans="1:20" x14ac:dyDescent="0.35">
      <c r="A207">
        <v>2006</v>
      </c>
      <c r="B207" t="s">
        <v>163</v>
      </c>
      <c r="C207">
        <v>6</v>
      </c>
      <c r="D207" t="s">
        <v>70</v>
      </c>
      <c r="E207">
        <v>9.3000000000000007</v>
      </c>
      <c r="G207" s="1">
        <v>0.11958333333333333</v>
      </c>
      <c r="H207" s="1">
        <f t="shared" si="12"/>
        <v>1.2858422939068099E-2</v>
      </c>
      <c r="I207">
        <v>1141</v>
      </c>
      <c r="J207" s="1">
        <v>0.60943287037037031</v>
      </c>
      <c r="K207">
        <v>1018</v>
      </c>
      <c r="L207">
        <v>1053</v>
      </c>
      <c r="M207">
        <f t="shared" si="15"/>
        <v>35</v>
      </c>
      <c r="O207" s="1">
        <f t="shared" si="13"/>
        <v>8.0474537037037025E-2</v>
      </c>
      <c r="P207" s="1">
        <f t="shared" si="14"/>
        <v>8.6531760254878517E-3</v>
      </c>
      <c r="R207" s="1">
        <v>3.9108796296296301E-2</v>
      </c>
      <c r="S207" t="s">
        <v>153</v>
      </c>
      <c r="T207" t="s">
        <v>154</v>
      </c>
    </row>
    <row r="208" spans="1:20" x14ac:dyDescent="0.35">
      <c r="A208">
        <v>2006</v>
      </c>
      <c r="B208" t="s">
        <v>163</v>
      </c>
      <c r="C208">
        <v>7</v>
      </c>
      <c r="D208" t="s">
        <v>102</v>
      </c>
      <c r="E208">
        <v>14.3</v>
      </c>
      <c r="G208" s="1">
        <v>0.14489583333333333</v>
      </c>
      <c r="H208" s="1">
        <f t="shared" si="12"/>
        <v>1.0132575757575757E-2</v>
      </c>
      <c r="I208">
        <v>1038</v>
      </c>
      <c r="J208" s="1">
        <v>0.75432870370370375</v>
      </c>
      <c r="K208">
        <v>1053</v>
      </c>
      <c r="L208">
        <v>1019</v>
      </c>
      <c r="M208">
        <f t="shared" si="15"/>
        <v>-34</v>
      </c>
      <c r="O208" s="1">
        <f t="shared" si="13"/>
        <v>8.4895833333333337E-2</v>
      </c>
      <c r="P208" s="1">
        <f t="shared" si="14"/>
        <v>5.936771561771562E-3</v>
      </c>
      <c r="R208" s="1">
        <v>0.06</v>
      </c>
      <c r="S208" t="s">
        <v>224</v>
      </c>
      <c r="T208" t="s">
        <v>154</v>
      </c>
    </row>
    <row r="209" spans="1:20" x14ac:dyDescent="0.35">
      <c r="A209" s="4">
        <v>2006</v>
      </c>
      <c r="B209" s="4" t="s">
        <v>163</v>
      </c>
      <c r="C209" s="4">
        <v>7</v>
      </c>
      <c r="D209" s="4" t="s">
        <v>147</v>
      </c>
      <c r="E209" s="4">
        <v>74.400000000000006</v>
      </c>
      <c r="F209" s="4"/>
      <c r="G209" s="5">
        <v>0.75432870370370375</v>
      </c>
      <c r="H209" s="5">
        <f t="shared" si="12"/>
        <v>1.0138826662684189E-2</v>
      </c>
      <c r="I209" s="4"/>
      <c r="J209" s="5">
        <v>0.75432870370370375</v>
      </c>
      <c r="K209" s="4"/>
      <c r="L209" s="4">
        <v>1019</v>
      </c>
      <c r="M209" s="4"/>
      <c r="N209" s="4"/>
      <c r="O209" s="5">
        <f t="shared" si="13"/>
        <v>0.40842592592592603</v>
      </c>
      <c r="P209" s="5">
        <f t="shared" si="14"/>
        <v>5.4895957785742744E-3</v>
      </c>
      <c r="Q209" s="4"/>
      <c r="R209" s="5">
        <v>0.34590277777777773</v>
      </c>
      <c r="S209" s="4"/>
      <c r="T209" s="4" t="s">
        <v>252</v>
      </c>
    </row>
    <row r="210" spans="1:20" x14ac:dyDescent="0.35">
      <c r="A210">
        <v>2007</v>
      </c>
      <c r="B210" t="s">
        <v>133</v>
      </c>
      <c r="C210">
        <v>1</v>
      </c>
      <c r="D210" t="s">
        <v>72</v>
      </c>
      <c r="E210">
        <v>10.7</v>
      </c>
      <c r="G210" s="1">
        <v>6.9108796296296293E-2</v>
      </c>
      <c r="H210" s="1">
        <f t="shared" si="12"/>
        <v>6.4587660089996538E-3</v>
      </c>
      <c r="I210">
        <v>812</v>
      </c>
      <c r="J210" s="1">
        <v>6.9108796296296293E-2</v>
      </c>
      <c r="L210">
        <v>812</v>
      </c>
      <c r="O210" s="1">
        <f t="shared" si="13"/>
        <v>2.3773148148148147E-2</v>
      </c>
      <c r="P210" s="1">
        <f t="shared" si="14"/>
        <v>2.2217895465559017E-3</v>
      </c>
      <c r="R210" s="1">
        <v>4.5335648148148146E-2</v>
      </c>
      <c r="S210" t="s">
        <v>253</v>
      </c>
      <c r="T210" t="s">
        <v>254</v>
      </c>
    </row>
    <row r="211" spans="1:20" x14ac:dyDescent="0.35">
      <c r="A211">
        <v>2007</v>
      </c>
      <c r="B211" t="s">
        <v>133</v>
      </c>
      <c r="C211">
        <v>2</v>
      </c>
      <c r="D211" t="s">
        <v>90</v>
      </c>
      <c r="E211">
        <v>10.7</v>
      </c>
      <c r="G211" s="1">
        <v>8.68287037037037E-2</v>
      </c>
      <c r="H211" s="1">
        <f t="shared" si="12"/>
        <v>8.1148321218414681E-3</v>
      </c>
      <c r="I211">
        <v>1012</v>
      </c>
      <c r="J211" s="1">
        <v>0.15593749999999998</v>
      </c>
      <c r="K211">
        <v>812</v>
      </c>
      <c r="L211">
        <v>907</v>
      </c>
      <c r="M211">
        <f t="shared" si="15"/>
        <v>95</v>
      </c>
      <c r="O211" s="1">
        <f t="shared" si="13"/>
        <v>4.1192129629629627E-2</v>
      </c>
      <c r="P211" s="1">
        <f t="shared" si="14"/>
        <v>3.8497317410868814E-3</v>
      </c>
      <c r="R211" s="1">
        <v>4.5636574074074072E-2</v>
      </c>
      <c r="S211" t="s">
        <v>255</v>
      </c>
      <c r="T211" t="s">
        <v>256</v>
      </c>
    </row>
    <row r="212" spans="1:20" x14ac:dyDescent="0.35">
      <c r="A212">
        <v>2007</v>
      </c>
      <c r="B212" t="s">
        <v>133</v>
      </c>
      <c r="C212">
        <v>3</v>
      </c>
      <c r="D212" t="s">
        <v>25</v>
      </c>
      <c r="E212">
        <v>13.8</v>
      </c>
      <c r="G212" s="1">
        <v>8.6562500000000001E-2</v>
      </c>
      <c r="H212" s="1">
        <f t="shared" si="12"/>
        <v>6.2726449275362318E-3</v>
      </c>
      <c r="I212">
        <v>581</v>
      </c>
      <c r="J212" s="1">
        <v>0.24251157407407409</v>
      </c>
      <c r="K212">
        <v>907</v>
      </c>
      <c r="L212">
        <v>760</v>
      </c>
      <c r="M212">
        <f t="shared" si="15"/>
        <v>-147</v>
      </c>
      <c r="O212" s="1">
        <f t="shared" si="13"/>
        <v>2.8564814814814814E-2</v>
      </c>
      <c r="P212" s="1">
        <f t="shared" si="14"/>
        <v>2.069914117015566E-3</v>
      </c>
      <c r="R212" s="1">
        <v>5.7997685185185187E-2</v>
      </c>
      <c r="S212" t="s">
        <v>257</v>
      </c>
      <c r="T212" t="s">
        <v>158</v>
      </c>
    </row>
    <row r="213" spans="1:20" x14ac:dyDescent="0.35">
      <c r="A213">
        <v>2007</v>
      </c>
      <c r="B213" t="s">
        <v>133</v>
      </c>
      <c r="C213">
        <v>4</v>
      </c>
      <c r="D213" t="s">
        <v>82</v>
      </c>
      <c r="E213">
        <v>7.6</v>
      </c>
      <c r="G213" s="1">
        <v>5.8993055555555556E-2</v>
      </c>
      <c r="H213" s="1">
        <f t="shared" si="12"/>
        <v>7.7622441520467838E-3</v>
      </c>
      <c r="I213">
        <v>620</v>
      </c>
      <c r="J213" s="1">
        <v>0.30150462962962959</v>
      </c>
      <c r="K213">
        <v>760</v>
      </c>
      <c r="L213">
        <v>692</v>
      </c>
      <c r="M213">
        <f t="shared" si="15"/>
        <v>-68</v>
      </c>
      <c r="O213" s="1">
        <f t="shared" si="13"/>
        <v>2.7083333333333334E-2</v>
      </c>
      <c r="P213" s="1">
        <f t="shared" si="14"/>
        <v>3.5635964912280704E-3</v>
      </c>
      <c r="R213" s="1">
        <v>3.1909722222222221E-2</v>
      </c>
      <c r="S213" t="s">
        <v>258</v>
      </c>
      <c r="T213" t="s">
        <v>259</v>
      </c>
    </row>
    <row r="214" spans="1:20" x14ac:dyDescent="0.35">
      <c r="A214">
        <v>2007</v>
      </c>
      <c r="B214" t="s">
        <v>133</v>
      </c>
      <c r="C214">
        <v>5</v>
      </c>
      <c r="D214" t="s">
        <v>59</v>
      </c>
      <c r="E214">
        <v>7.6</v>
      </c>
      <c r="G214" s="1">
        <v>5.512731481481481E-2</v>
      </c>
      <c r="H214" s="1">
        <f t="shared" si="12"/>
        <v>7.2535940545808966E-3</v>
      </c>
      <c r="I214">
        <v>437</v>
      </c>
      <c r="J214" s="1">
        <v>0.35664351851851855</v>
      </c>
      <c r="K214">
        <v>692</v>
      </c>
      <c r="L214">
        <v>599</v>
      </c>
      <c r="M214">
        <f t="shared" si="15"/>
        <v>-93</v>
      </c>
      <c r="O214" s="1">
        <f t="shared" si="13"/>
        <v>2.4074074074074067E-2</v>
      </c>
      <c r="P214" s="1">
        <f t="shared" si="14"/>
        <v>3.1676413255360618E-3</v>
      </c>
      <c r="R214" s="1">
        <v>3.1053240740740742E-2</v>
      </c>
      <c r="S214" t="s">
        <v>260</v>
      </c>
      <c r="T214" t="s">
        <v>156</v>
      </c>
    </row>
    <row r="215" spans="1:20" x14ac:dyDescent="0.35">
      <c r="A215">
        <v>2007</v>
      </c>
      <c r="B215" t="s">
        <v>133</v>
      </c>
      <c r="C215">
        <v>6</v>
      </c>
      <c r="D215" t="s">
        <v>43</v>
      </c>
      <c r="E215">
        <v>10</v>
      </c>
      <c r="G215" s="1">
        <v>7.7094907407407418E-2</v>
      </c>
      <c r="H215" s="1">
        <f t="shared" si="12"/>
        <v>7.7094907407407416E-3</v>
      </c>
      <c r="I215">
        <v>680</v>
      </c>
      <c r="J215" s="1">
        <v>0.43373842592592587</v>
      </c>
      <c r="K215">
        <v>599</v>
      </c>
      <c r="L215">
        <v>578</v>
      </c>
      <c r="M215">
        <f t="shared" si="15"/>
        <v>-21</v>
      </c>
      <c r="O215" s="1">
        <f t="shared" si="13"/>
        <v>3.8113425925925933E-2</v>
      </c>
      <c r="P215" s="1">
        <f t="shared" si="14"/>
        <v>3.8113425925925932E-3</v>
      </c>
      <c r="R215" s="1">
        <v>3.8981481481481485E-2</v>
      </c>
      <c r="S215" t="s">
        <v>261</v>
      </c>
      <c r="T215" t="s">
        <v>198</v>
      </c>
    </row>
    <row r="216" spans="1:20" x14ac:dyDescent="0.35">
      <c r="A216">
        <v>2007</v>
      </c>
      <c r="B216" t="s">
        <v>133</v>
      </c>
      <c r="C216">
        <v>7</v>
      </c>
      <c r="D216" t="s">
        <v>88</v>
      </c>
      <c r="E216">
        <v>15</v>
      </c>
      <c r="G216" s="1">
        <v>0.10341435185185184</v>
      </c>
      <c r="H216" s="1">
        <f t="shared" si="12"/>
        <v>6.894290123456789E-3</v>
      </c>
      <c r="I216">
        <v>606</v>
      </c>
      <c r="J216" s="1">
        <v>0.53715277777777781</v>
      </c>
      <c r="K216">
        <v>578</v>
      </c>
      <c r="L216">
        <v>571</v>
      </c>
      <c r="M216">
        <f t="shared" si="15"/>
        <v>-7</v>
      </c>
      <c r="O216" s="1">
        <f t="shared" si="13"/>
        <v>4.4502314814814807E-2</v>
      </c>
      <c r="P216" s="1">
        <f t="shared" si="14"/>
        <v>2.9668209876543205E-3</v>
      </c>
      <c r="R216" s="1">
        <v>5.8912037037037034E-2</v>
      </c>
      <c r="S216" t="s">
        <v>262</v>
      </c>
      <c r="T216" t="s">
        <v>263</v>
      </c>
    </row>
    <row r="217" spans="1:20" x14ac:dyDescent="0.35">
      <c r="A217" s="4">
        <v>2007</v>
      </c>
      <c r="B217" s="4" t="s">
        <v>133</v>
      </c>
      <c r="C217" s="4">
        <v>7</v>
      </c>
      <c r="D217" s="4" t="s">
        <v>147</v>
      </c>
      <c r="E217" s="4">
        <v>75.400000000000006</v>
      </c>
      <c r="F217" s="4"/>
      <c r="G217" s="5">
        <v>0.53715277777777781</v>
      </c>
      <c r="H217" s="5">
        <f t="shared" si="12"/>
        <v>7.12404214559387E-3</v>
      </c>
      <c r="I217" s="4"/>
      <c r="J217" s="5">
        <v>0.53715277777777781</v>
      </c>
      <c r="K217" s="4"/>
      <c r="L217" s="4">
        <v>571</v>
      </c>
      <c r="M217" s="4"/>
      <c r="N217" s="4"/>
      <c r="O217" s="5">
        <f t="shared" si="13"/>
        <v>0.21474537037037039</v>
      </c>
      <c r="P217" s="5">
        <f t="shared" si="14"/>
        <v>2.8480818351508006E-3</v>
      </c>
      <c r="Q217" s="4"/>
      <c r="R217" s="5">
        <v>0.32240740740740742</v>
      </c>
      <c r="S217" s="4"/>
      <c r="T217" s="4" t="s">
        <v>213</v>
      </c>
    </row>
    <row r="218" spans="1:20" x14ac:dyDescent="0.35">
      <c r="A218">
        <v>2007</v>
      </c>
      <c r="B218" t="s">
        <v>163</v>
      </c>
      <c r="C218">
        <v>1</v>
      </c>
      <c r="D218" t="s">
        <v>95</v>
      </c>
      <c r="E218">
        <v>10.7</v>
      </c>
      <c r="G218" s="1">
        <v>6.2893518518518529E-2</v>
      </c>
      <c r="H218" s="1">
        <f t="shared" si="12"/>
        <v>5.8778989269643485E-3</v>
      </c>
      <c r="I218">
        <v>568</v>
      </c>
      <c r="J218" s="1">
        <v>6.2893518518518529E-2</v>
      </c>
      <c r="L218">
        <v>568</v>
      </c>
      <c r="O218" s="1">
        <f t="shared" si="13"/>
        <v>1.7557870370370383E-2</v>
      </c>
      <c r="P218" s="1">
        <f t="shared" si="14"/>
        <v>1.6409224645205966E-3</v>
      </c>
      <c r="R218" s="1">
        <v>4.5335648148148146E-2</v>
      </c>
      <c r="S218" t="s">
        <v>253</v>
      </c>
      <c r="T218" t="s">
        <v>254</v>
      </c>
    </row>
    <row r="219" spans="1:20" x14ac:dyDescent="0.35">
      <c r="A219">
        <v>2007</v>
      </c>
      <c r="B219" t="s">
        <v>163</v>
      </c>
      <c r="C219">
        <v>2</v>
      </c>
      <c r="D219" t="s">
        <v>41</v>
      </c>
      <c r="E219">
        <v>10.7</v>
      </c>
      <c r="G219" s="1">
        <v>8.6608796296296295E-2</v>
      </c>
      <c r="H219" s="1">
        <f t="shared" si="12"/>
        <v>8.0942800276912422E-3</v>
      </c>
      <c r="I219">
        <v>1008</v>
      </c>
      <c r="J219" s="1">
        <v>0.14950231481481482</v>
      </c>
      <c r="K219">
        <v>568</v>
      </c>
      <c r="L219">
        <v>791</v>
      </c>
      <c r="M219">
        <f t="shared" si="15"/>
        <v>223</v>
      </c>
      <c r="O219" s="1">
        <f t="shared" si="13"/>
        <v>4.0972222222222222E-2</v>
      </c>
      <c r="P219" s="1">
        <f t="shared" si="14"/>
        <v>3.8291796469366564E-3</v>
      </c>
      <c r="R219" s="1">
        <v>4.5636574074074072E-2</v>
      </c>
      <c r="S219" t="s">
        <v>255</v>
      </c>
      <c r="T219" t="s">
        <v>256</v>
      </c>
    </row>
    <row r="220" spans="1:20" x14ac:dyDescent="0.35">
      <c r="A220">
        <v>2007</v>
      </c>
      <c r="B220" t="s">
        <v>163</v>
      </c>
      <c r="C220">
        <v>3</v>
      </c>
      <c r="D220" t="s">
        <v>56</v>
      </c>
      <c r="E220">
        <v>13.8</v>
      </c>
      <c r="G220" s="1">
        <v>0.12111111111111111</v>
      </c>
      <c r="H220" s="1">
        <f t="shared" si="12"/>
        <v>8.7761674718196455E-3</v>
      </c>
      <c r="I220">
        <v>1193</v>
      </c>
      <c r="J220" s="1">
        <v>0.270625</v>
      </c>
      <c r="K220">
        <v>791</v>
      </c>
      <c r="L220">
        <v>1030</v>
      </c>
      <c r="M220">
        <f t="shared" si="15"/>
        <v>239</v>
      </c>
      <c r="O220" s="1">
        <f t="shared" si="13"/>
        <v>6.311342592592592E-2</v>
      </c>
      <c r="P220" s="1">
        <f t="shared" si="14"/>
        <v>4.5734366612989793E-3</v>
      </c>
      <c r="R220" s="1">
        <v>5.7997685185185187E-2</v>
      </c>
      <c r="S220" t="s">
        <v>257</v>
      </c>
      <c r="T220" t="s">
        <v>158</v>
      </c>
    </row>
    <row r="221" spans="1:20" x14ac:dyDescent="0.35">
      <c r="A221">
        <v>2007</v>
      </c>
      <c r="B221" t="s">
        <v>163</v>
      </c>
      <c r="C221">
        <v>4</v>
      </c>
      <c r="D221" t="s">
        <v>78</v>
      </c>
      <c r="E221">
        <v>7.6</v>
      </c>
      <c r="G221" s="1">
        <v>5.3506944444444447E-2</v>
      </c>
      <c r="H221" s="1">
        <f t="shared" si="12"/>
        <v>7.0403874269005856E-3</v>
      </c>
      <c r="I221">
        <v>438</v>
      </c>
      <c r="J221" s="1">
        <v>0.32413194444444443</v>
      </c>
      <c r="K221">
        <v>1030</v>
      </c>
      <c r="L221">
        <v>883</v>
      </c>
      <c r="M221">
        <f t="shared" si="15"/>
        <v>-147</v>
      </c>
      <c r="O221" s="1">
        <f t="shared" si="13"/>
        <v>2.1597222222222226E-2</v>
      </c>
      <c r="P221" s="1">
        <f t="shared" si="14"/>
        <v>2.8417397660818718E-3</v>
      </c>
      <c r="R221" s="1">
        <v>3.1909722222222221E-2</v>
      </c>
      <c r="S221" t="s">
        <v>258</v>
      </c>
      <c r="T221" t="s">
        <v>259</v>
      </c>
    </row>
    <row r="222" spans="1:20" x14ac:dyDescent="0.35">
      <c r="A222">
        <v>2007</v>
      </c>
      <c r="B222" t="s">
        <v>163</v>
      </c>
      <c r="C222">
        <v>5</v>
      </c>
      <c r="D222" t="s">
        <v>75</v>
      </c>
      <c r="E222">
        <v>7.6</v>
      </c>
      <c r="G222" s="1">
        <v>8.8888888888888892E-2</v>
      </c>
      <c r="H222" s="1">
        <f t="shared" si="12"/>
        <v>1.1695906432748539E-2</v>
      </c>
      <c r="I222">
        <v>1096</v>
      </c>
      <c r="J222" s="1">
        <v>0.41302083333333334</v>
      </c>
      <c r="K222">
        <v>883</v>
      </c>
      <c r="L222">
        <v>961</v>
      </c>
      <c r="M222">
        <f t="shared" si="15"/>
        <v>78</v>
      </c>
      <c r="O222" s="1">
        <f t="shared" si="13"/>
        <v>5.783564814814815E-2</v>
      </c>
      <c r="P222" s="1">
        <f t="shared" si="14"/>
        <v>7.6099537037037047E-3</v>
      </c>
      <c r="R222" s="1">
        <v>3.1053240740740742E-2</v>
      </c>
      <c r="S222" t="s">
        <v>260</v>
      </c>
      <c r="T222" t="s">
        <v>156</v>
      </c>
    </row>
    <row r="223" spans="1:20" x14ac:dyDescent="0.35">
      <c r="A223">
        <v>2007</v>
      </c>
      <c r="B223" t="s">
        <v>163</v>
      </c>
      <c r="C223">
        <v>6</v>
      </c>
      <c r="D223" t="s">
        <v>83</v>
      </c>
      <c r="E223">
        <v>10</v>
      </c>
      <c r="G223" s="1">
        <v>9.8796296296296285E-2</v>
      </c>
      <c r="H223" s="1">
        <f t="shared" si="12"/>
        <v>9.8796296296296288E-3</v>
      </c>
      <c r="I223">
        <v>1067</v>
      </c>
      <c r="J223" s="1">
        <v>0.51181712962962966</v>
      </c>
      <c r="K223">
        <v>961</v>
      </c>
      <c r="L223">
        <v>995</v>
      </c>
      <c r="M223">
        <f t="shared" si="15"/>
        <v>34</v>
      </c>
      <c r="O223" s="1">
        <f t="shared" si="13"/>
        <v>5.98148148148148E-2</v>
      </c>
      <c r="P223" s="1">
        <f t="shared" si="14"/>
        <v>5.98148148148148E-3</v>
      </c>
      <c r="R223" s="1">
        <v>3.8981481481481485E-2</v>
      </c>
      <c r="S223" t="s">
        <v>261</v>
      </c>
      <c r="T223" t="s">
        <v>198</v>
      </c>
    </row>
    <row r="224" spans="1:20" x14ac:dyDescent="0.35">
      <c r="A224">
        <v>2007</v>
      </c>
      <c r="B224" t="s">
        <v>163</v>
      </c>
      <c r="C224">
        <v>7</v>
      </c>
      <c r="D224" t="s">
        <v>102</v>
      </c>
      <c r="E224">
        <v>15</v>
      </c>
      <c r="G224" s="1">
        <v>0.1459375</v>
      </c>
      <c r="H224" s="1">
        <f t="shared" si="12"/>
        <v>9.7291666666666672E-3</v>
      </c>
      <c r="I224">
        <v>1088</v>
      </c>
      <c r="J224" s="1">
        <v>0.65776620370370364</v>
      </c>
      <c r="K224">
        <v>995</v>
      </c>
      <c r="L224">
        <v>1018</v>
      </c>
      <c r="M224">
        <f t="shared" si="15"/>
        <v>23</v>
      </c>
      <c r="O224" s="1">
        <f t="shared" si="13"/>
        <v>8.7025462962962957E-2</v>
      </c>
      <c r="P224" s="1">
        <f t="shared" si="14"/>
        <v>5.801697530864197E-3</v>
      </c>
      <c r="R224" s="1">
        <v>5.8912037037037034E-2</v>
      </c>
      <c r="S224" t="s">
        <v>262</v>
      </c>
      <c r="T224" t="s">
        <v>263</v>
      </c>
    </row>
    <row r="225" spans="1:20" x14ac:dyDescent="0.35">
      <c r="A225" s="4">
        <v>2007</v>
      </c>
      <c r="B225" s="4" t="s">
        <v>163</v>
      </c>
      <c r="C225" s="4">
        <v>7</v>
      </c>
      <c r="D225" s="4" t="s">
        <v>147</v>
      </c>
      <c r="E225" s="4">
        <v>75.400000000000006</v>
      </c>
      <c r="F225" s="4"/>
      <c r="G225" s="5">
        <v>0.65776620370370364</v>
      </c>
      <c r="H225" s="5">
        <f t="shared" si="12"/>
        <v>8.7236897042931513E-3</v>
      </c>
      <c r="I225" s="4"/>
      <c r="J225" s="5">
        <v>0.65776620370370364</v>
      </c>
      <c r="K225" s="4"/>
      <c r="L225" s="4">
        <v>1018</v>
      </c>
      <c r="M225" s="4"/>
      <c r="N225" s="4"/>
      <c r="O225" s="5">
        <f t="shared" si="13"/>
        <v>0.33535879629629622</v>
      </c>
      <c r="P225" s="5">
        <f t="shared" si="14"/>
        <v>4.447729393850082E-3</v>
      </c>
      <c r="Q225" s="4"/>
      <c r="R225" s="5">
        <v>0.32240740740740742</v>
      </c>
      <c r="S225" s="4"/>
      <c r="T225" s="4" t="s">
        <v>213</v>
      </c>
    </row>
    <row r="226" spans="1:20" x14ac:dyDescent="0.35">
      <c r="A226">
        <v>2008</v>
      </c>
      <c r="B226" t="s">
        <v>133</v>
      </c>
      <c r="C226">
        <v>1</v>
      </c>
      <c r="D226" t="s">
        <v>43</v>
      </c>
      <c r="E226">
        <v>11.5</v>
      </c>
      <c r="G226" s="1">
        <v>8.1874999999999989E-2</v>
      </c>
      <c r="H226" s="1">
        <f t="shared" si="12"/>
        <v>7.1195652173913033E-3</v>
      </c>
      <c r="I226">
        <v>792</v>
      </c>
      <c r="J226" s="1">
        <v>8.1874999999999989E-2</v>
      </c>
      <c r="L226">
        <v>792</v>
      </c>
      <c r="O226" s="1">
        <f t="shared" si="13"/>
        <v>2.9872685185185176E-2</v>
      </c>
      <c r="P226" s="1">
        <f t="shared" si="14"/>
        <v>2.5976247987117545E-3</v>
      </c>
      <c r="R226" s="1">
        <v>5.2002314814814814E-2</v>
      </c>
      <c r="S226" t="s">
        <v>264</v>
      </c>
      <c r="T226" t="s">
        <v>265</v>
      </c>
    </row>
    <row r="227" spans="1:20" x14ac:dyDescent="0.35">
      <c r="A227">
        <v>2008</v>
      </c>
      <c r="B227" t="s">
        <v>133</v>
      </c>
      <c r="C227">
        <v>2</v>
      </c>
      <c r="D227" t="s">
        <v>82</v>
      </c>
      <c r="E227">
        <v>12.3</v>
      </c>
      <c r="G227" s="1">
        <v>9.0659722222222225E-2</v>
      </c>
      <c r="H227" s="1">
        <f t="shared" si="12"/>
        <v>7.3707091237579037E-3</v>
      </c>
      <c r="I227">
        <v>676</v>
      </c>
      <c r="J227" s="1">
        <v>0.17253472222222221</v>
      </c>
      <c r="K227">
        <v>792</v>
      </c>
      <c r="L227">
        <v>679</v>
      </c>
      <c r="M227">
        <f t="shared" si="15"/>
        <v>-113</v>
      </c>
      <c r="O227" s="1">
        <f t="shared" si="13"/>
        <v>3.3483796296296296E-2</v>
      </c>
      <c r="P227" s="1">
        <f t="shared" si="14"/>
        <v>2.7222598614875036E-3</v>
      </c>
      <c r="R227" s="1">
        <v>5.7175925925925929E-2</v>
      </c>
      <c r="S227" t="s">
        <v>266</v>
      </c>
      <c r="T227" t="s">
        <v>154</v>
      </c>
    </row>
    <row r="228" spans="1:20" x14ac:dyDescent="0.35">
      <c r="A228">
        <v>2008</v>
      </c>
      <c r="B228" t="s">
        <v>133</v>
      </c>
      <c r="C228">
        <v>3</v>
      </c>
      <c r="D228" t="s">
        <v>25</v>
      </c>
      <c r="E228">
        <v>13.1</v>
      </c>
      <c r="G228" s="1">
        <v>8.8692129629629635E-2</v>
      </c>
      <c r="H228" s="1">
        <f t="shared" si="12"/>
        <v>6.7703915747808884E-3</v>
      </c>
      <c r="I228">
        <v>536</v>
      </c>
      <c r="J228" s="1">
        <v>0.26122685185185185</v>
      </c>
      <c r="K228">
        <v>679</v>
      </c>
      <c r="L228">
        <v>609</v>
      </c>
      <c r="M228">
        <f t="shared" si="15"/>
        <v>-70</v>
      </c>
      <c r="O228" s="1">
        <f t="shared" si="13"/>
        <v>2.7418981481481482E-2</v>
      </c>
      <c r="P228" s="1">
        <f t="shared" si="14"/>
        <v>2.093052021487136E-3</v>
      </c>
      <c r="R228" s="1">
        <v>6.1273148148148153E-2</v>
      </c>
      <c r="S228" t="s">
        <v>267</v>
      </c>
      <c r="T228" t="s">
        <v>268</v>
      </c>
    </row>
    <row r="229" spans="1:20" x14ac:dyDescent="0.35">
      <c r="A229">
        <v>2008</v>
      </c>
      <c r="B229" t="s">
        <v>133</v>
      </c>
      <c r="C229">
        <v>4</v>
      </c>
      <c r="D229" t="s">
        <v>56</v>
      </c>
      <c r="E229">
        <v>7.8</v>
      </c>
      <c r="G229" s="1">
        <v>5.7418981481481481E-2</v>
      </c>
      <c r="H229" s="1">
        <f t="shared" si="12"/>
        <v>7.3614078822412153E-3</v>
      </c>
      <c r="I229">
        <v>652</v>
      </c>
      <c r="J229" s="1">
        <v>0.31865740740740739</v>
      </c>
      <c r="K229">
        <v>609</v>
      </c>
      <c r="L229">
        <v>588</v>
      </c>
      <c r="M229">
        <f t="shared" si="15"/>
        <v>-21</v>
      </c>
      <c r="O229" s="1">
        <f t="shared" si="13"/>
        <v>2.4756944444444443E-2</v>
      </c>
      <c r="P229" s="1">
        <f t="shared" si="14"/>
        <v>3.1739672364672362E-3</v>
      </c>
      <c r="R229" s="1">
        <v>3.2662037037037038E-2</v>
      </c>
      <c r="S229" t="s">
        <v>269</v>
      </c>
      <c r="T229" t="s">
        <v>243</v>
      </c>
    </row>
    <row r="230" spans="1:20" x14ac:dyDescent="0.35">
      <c r="A230">
        <v>2008</v>
      </c>
      <c r="B230" t="s">
        <v>133</v>
      </c>
      <c r="C230">
        <v>5</v>
      </c>
      <c r="D230" t="s">
        <v>44</v>
      </c>
      <c r="E230">
        <v>7.9</v>
      </c>
      <c r="G230" s="1">
        <v>6.9305555555555551E-2</v>
      </c>
      <c r="H230" s="1">
        <f t="shared" si="12"/>
        <v>8.7728551336146258E-3</v>
      </c>
      <c r="I230">
        <v>923</v>
      </c>
      <c r="J230" s="1">
        <v>0.38796296296296301</v>
      </c>
      <c r="K230">
        <v>588</v>
      </c>
      <c r="L230">
        <v>627</v>
      </c>
      <c r="M230">
        <f t="shared" si="15"/>
        <v>39</v>
      </c>
      <c r="O230" s="1">
        <f t="shared" si="13"/>
        <v>3.7673611111111109E-2</v>
      </c>
      <c r="P230" s="1">
        <f t="shared" si="14"/>
        <v>4.7688115330520387E-3</v>
      </c>
      <c r="R230" s="1">
        <v>3.1631944444444442E-2</v>
      </c>
      <c r="S230" t="s">
        <v>270</v>
      </c>
      <c r="T230" t="s">
        <v>156</v>
      </c>
    </row>
    <row r="231" spans="1:20" x14ac:dyDescent="0.35">
      <c r="A231">
        <v>2008</v>
      </c>
      <c r="B231" t="s">
        <v>133</v>
      </c>
      <c r="C231">
        <v>6</v>
      </c>
      <c r="D231" t="s">
        <v>50</v>
      </c>
      <c r="E231">
        <v>9.8000000000000007</v>
      </c>
      <c r="G231" s="1">
        <v>8.5347222222222227E-2</v>
      </c>
      <c r="H231" s="1">
        <f t="shared" si="12"/>
        <v>8.7089002267573701E-3</v>
      </c>
      <c r="I231">
        <v>952</v>
      </c>
      <c r="J231" s="1">
        <v>0.47332175925925929</v>
      </c>
      <c r="K231">
        <v>627</v>
      </c>
      <c r="L231">
        <v>664</v>
      </c>
      <c r="M231">
        <f t="shared" si="15"/>
        <v>37</v>
      </c>
      <c r="O231" s="1">
        <f t="shared" si="13"/>
        <v>4.4733796296296299E-2</v>
      </c>
      <c r="P231" s="1">
        <f t="shared" si="14"/>
        <v>4.5646730914588058E-3</v>
      </c>
      <c r="R231" s="1">
        <v>4.0613425925925928E-2</v>
      </c>
      <c r="S231" t="s">
        <v>260</v>
      </c>
      <c r="T231" t="s">
        <v>156</v>
      </c>
    </row>
    <row r="232" spans="1:20" x14ac:dyDescent="0.35">
      <c r="A232">
        <v>2008</v>
      </c>
      <c r="B232" t="s">
        <v>133</v>
      </c>
      <c r="C232">
        <v>7</v>
      </c>
      <c r="D232" t="s">
        <v>88</v>
      </c>
      <c r="E232">
        <v>13.8</v>
      </c>
      <c r="G232" s="1">
        <v>0.10123842592592593</v>
      </c>
      <c r="H232" s="1">
        <f t="shared" si="12"/>
        <v>7.33611782071927E-3</v>
      </c>
      <c r="I232">
        <v>776</v>
      </c>
      <c r="J232" s="1">
        <v>0.5745717592592593</v>
      </c>
      <c r="K232">
        <v>664</v>
      </c>
      <c r="L232">
        <v>654</v>
      </c>
      <c r="M232">
        <f t="shared" si="15"/>
        <v>-10</v>
      </c>
      <c r="O232" s="1">
        <f t="shared" si="13"/>
        <v>4.5798611111111116E-2</v>
      </c>
      <c r="P232" s="1">
        <f t="shared" si="14"/>
        <v>3.318739935587762E-3</v>
      </c>
      <c r="R232" s="1">
        <v>5.543981481481481E-2</v>
      </c>
      <c r="S232" t="s">
        <v>224</v>
      </c>
      <c r="T232" t="s">
        <v>154</v>
      </c>
    </row>
    <row r="233" spans="1:20" x14ac:dyDescent="0.35">
      <c r="A233" s="4">
        <v>2008</v>
      </c>
      <c r="B233" s="4" t="s">
        <v>133</v>
      </c>
      <c r="C233" s="4">
        <v>7</v>
      </c>
      <c r="D233" s="4" t="s">
        <v>147</v>
      </c>
      <c r="E233" s="4">
        <v>76.2</v>
      </c>
      <c r="F233" s="4"/>
      <c r="G233" s="5">
        <v>0.5745717592592593</v>
      </c>
      <c r="H233" s="5">
        <f t="shared" si="12"/>
        <v>7.5403118013026155E-3</v>
      </c>
      <c r="I233" s="4"/>
      <c r="J233" s="5">
        <v>0.5745717592592593</v>
      </c>
      <c r="K233" s="4"/>
      <c r="L233" s="4">
        <v>654</v>
      </c>
      <c r="M233" s="4"/>
      <c r="N233" s="4"/>
      <c r="O233" s="5">
        <f t="shared" si="13"/>
        <v>0.22869212962962965</v>
      </c>
      <c r="P233" s="5">
        <f t="shared" si="14"/>
        <v>3.001209050257607E-3</v>
      </c>
      <c r="Q233" s="4"/>
      <c r="R233" s="5">
        <v>0.34587962962962965</v>
      </c>
      <c r="S233" s="4"/>
      <c r="T233" s="4" t="s">
        <v>154</v>
      </c>
    </row>
    <row r="234" spans="1:20" x14ac:dyDescent="0.35">
      <c r="A234">
        <v>2008</v>
      </c>
      <c r="B234" t="s">
        <v>163</v>
      </c>
      <c r="C234">
        <v>1</v>
      </c>
      <c r="D234" t="s">
        <v>42</v>
      </c>
      <c r="E234">
        <v>11.5</v>
      </c>
      <c r="G234" s="1">
        <v>7.8391203703703713E-2</v>
      </c>
      <c r="H234" s="1">
        <f t="shared" si="12"/>
        <v>6.8166264090177139E-3</v>
      </c>
      <c r="I234">
        <v>694</v>
      </c>
      <c r="J234" s="1">
        <v>7.8391203703703713E-2</v>
      </c>
      <c r="L234">
        <v>694</v>
      </c>
      <c r="O234" s="1">
        <f t="shared" si="13"/>
        <v>2.6388888888888899E-2</v>
      </c>
      <c r="P234" s="1">
        <f t="shared" si="14"/>
        <v>2.2946859903381651E-3</v>
      </c>
      <c r="R234" s="1">
        <v>5.2002314814814814E-2</v>
      </c>
      <c r="S234" t="s">
        <v>264</v>
      </c>
      <c r="T234" t="s">
        <v>265</v>
      </c>
    </row>
    <row r="235" spans="1:20" x14ac:dyDescent="0.35">
      <c r="A235">
        <v>2008</v>
      </c>
      <c r="B235" t="s">
        <v>163</v>
      </c>
      <c r="C235">
        <v>2</v>
      </c>
      <c r="D235" t="s">
        <v>41</v>
      </c>
      <c r="E235">
        <v>12.3</v>
      </c>
      <c r="G235" s="1">
        <v>0.10659722222222223</v>
      </c>
      <c r="H235" s="1">
        <f t="shared" si="12"/>
        <v>8.6664408310749771E-3</v>
      </c>
      <c r="I235">
        <v>1036</v>
      </c>
      <c r="J235" s="1">
        <v>0.18500000000000003</v>
      </c>
      <c r="K235">
        <v>694</v>
      </c>
      <c r="L235">
        <v>892</v>
      </c>
      <c r="M235">
        <f t="shared" si="15"/>
        <v>198</v>
      </c>
      <c r="O235" s="1">
        <f t="shared" si="13"/>
        <v>4.9421296296296303E-2</v>
      </c>
      <c r="P235" s="1">
        <f t="shared" si="14"/>
        <v>4.0179915688045775E-3</v>
      </c>
      <c r="R235" s="1">
        <v>5.7175925925925929E-2</v>
      </c>
      <c r="S235" t="s">
        <v>266</v>
      </c>
      <c r="T235" t="s">
        <v>154</v>
      </c>
    </row>
    <row r="236" spans="1:20" x14ac:dyDescent="0.35">
      <c r="A236">
        <v>2008</v>
      </c>
      <c r="B236" t="s">
        <v>163</v>
      </c>
      <c r="C236">
        <v>3</v>
      </c>
      <c r="D236" t="s">
        <v>90</v>
      </c>
      <c r="E236">
        <v>13.1</v>
      </c>
      <c r="G236" s="1">
        <v>0.10608796296296297</v>
      </c>
      <c r="H236" s="1">
        <f t="shared" si="12"/>
        <v>8.0983177834322885E-3</v>
      </c>
      <c r="I236">
        <v>989</v>
      </c>
      <c r="J236" s="1">
        <v>0.29108796296296297</v>
      </c>
      <c r="K236">
        <v>892</v>
      </c>
      <c r="L236">
        <v>901</v>
      </c>
      <c r="M236">
        <f t="shared" si="15"/>
        <v>9</v>
      </c>
      <c r="O236" s="1">
        <f t="shared" si="13"/>
        <v>4.4814814814814814E-2</v>
      </c>
      <c r="P236" s="1">
        <f t="shared" si="14"/>
        <v>3.4209782301385357E-3</v>
      </c>
      <c r="R236" s="1">
        <v>6.1273148148148153E-2</v>
      </c>
      <c r="S236" t="s">
        <v>267</v>
      </c>
      <c r="T236" t="s">
        <v>268</v>
      </c>
    </row>
    <row r="237" spans="1:20" x14ac:dyDescent="0.35">
      <c r="A237">
        <v>2008</v>
      </c>
      <c r="B237" t="s">
        <v>163</v>
      </c>
      <c r="C237">
        <v>4</v>
      </c>
      <c r="D237" t="s">
        <v>28</v>
      </c>
      <c r="E237">
        <v>7.8</v>
      </c>
      <c r="G237" s="1">
        <v>0.15246527777777777</v>
      </c>
      <c r="H237" s="1">
        <f t="shared" si="12"/>
        <v>1.9546830484330483E-2</v>
      </c>
      <c r="I237">
        <v>1309</v>
      </c>
      <c r="J237" s="1">
        <v>0.44355324074074076</v>
      </c>
      <c r="K237">
        <v>901</v>
      </c>
      <c r="L237">
        <v>1246</v>
      </c>
      <c r="M237">
        <f t="shared" si="15"/>
        <v>345</v>
      </c>
      <c r="O237" s="1">
        <f t="shared" si="13"/>
        <v>0.11980324074074072</v>
      </c>
      <c r="P237" s="1">
        <f t="shared" si="14"/>
        <v>1.5359389838556503E-2</v>
      </c>
      <c r="R237" s="1">
        <v>3.2662037037037038E-2</v>
      </c>
      <c r="S237" t="s">
        <v>269</v>
      </c>
      <c r="T237" t="s">
        <v>243</v>
      </c>
    </row>
    <row r="238" spans="1:20" x14ac:dyDescent="0.35">
      <c r="A238">
        <v>2008</v>
      </c>
      <c r="B238" t="s">
        <v>163</v>
      </c>
      <c r="C238">
        <v>5</v>
      </c>
      <c r="D238" t="s">
        <v>53</v>
      </c>
      <c r="E238">
        <v>7.9</v>
      </c>
      <c r="G238" s="1">
        <v>8.6203703703703713E-2</v>
      </c>
      <c r="H238" s="1">
        <f t="shared" si="12"/>
        <v>1.0911861228316925E-2</v>
      </c>
      <c r="I238">
        <v>1179</v>
      </c>
      <c r="J238" s="1">
        <v>0.52975694444444443</v>
      </c>
      <c r="K238">
        <v>1246</v>
      </c>
      <c r="L238">
        <v>1235</v>
      </c>
      <c r="M238">
        <f t="shared" si="15"/>
        <v>-11</v>
      </c>
      <c r="O238" s="1">
        <f t="shared" si="13"/>
        <v>5.4571759259259271E-2</v>
      </c>
      <c r="P238" s="1">
        <f t="shared" si="14"/>
        <v>6.9078176277543382E-3</v>
      </c>
      <c r="R238" s="1">
        <v>3.1631944444444442E-2</v>
      </c>
      <c r="S238" t="s">
        <v>270</v>
      </c>
      <c r="T238" t="s">
        <v>156</v>
      </c>
    </row>
    <row r="239" spans="1:20" x14ac:dyDescent="0.35">
      <c r="A239">
        <v>2008</v>
      </c>
      <c r="B239" t="s">
        <v>163</v>
      </c>
      <c r="C239">
        <v>6</v>
      </c>
      <c r="D239" t="s">
        <v>83</v>
      </c>
      <c r="E239">
        <v>9.8000000000000007</v>
      </c>
      <c r="G239" s="1">
        <v>9.0949074074074085E-2</v>
      </c>
      <c r="H239" s="1">
        <f t="shared" si="12"/>
        <v>9.2805177626606207E-3</v>
      </c>
      <c r="I239">
        <v>1071</v>
      </c>
      <c r="J239" s="1">
        <v>0.62070601851851859</v>
      </c>
      <c r="K239">
        <v>1235</v>
      </c>
      <c r="L239">
        <v>1196</v>
      </c>
      <c r="M239">
        <f t="shared" si="15"/>
        <v>-39</v>
      </c>
      <c r="O239" s="1">
        <f t="shared" si="13"/>
        <v>5.0335648148148157E-2</v>
      </c>
      <c r="P239" s="1">
        <f t="shared" si="14"/>
        <v>5.1362906273620564E-3</v>
      </c>
      <c r="R239" s="1">
        <v>4.0613425925925928E-2</v>
      </c>
      <c r="S239" t="s">
        <v>260</v>
      </c>
      <c r="T239" t="s">
        <v>156</v>
      </c>
    </row>
    <row r="240" spans="1:20" x14ac:dyDescent="0.35">
      <c r="A240">
        <v>2008</v>
      </c>
      <c r="B240" t="s">
        <v>163</v>
      </c>
      <c r="C240">
        <v>7</v>
      </c>
      <c r="D240" t="s">
        <v>102</v>
      </c>
      <c r="E240">
        <v>13.8</v>
      </c>
      <c r="G240" s="1">
        <v>0.11005787037037036</v>
      </c>
      <c r="H240" s="1">
        <f t="shared" si="12"/>
        <v>7.9752079978529251E-3</v>
      </c>
      <c r="I240">
        <v>943</v>
      </c>
      <c r="J240" s="1">
        <v>0.73077546296296303</v>
      </c>
      <c r="K240">
        <v>1196</v>
      </c>
      <c r="L240">
        <v>1116</v>
      </c>
      <c r="M240">
        <f t="shared" si="15"/>
        <v>-80</v>
      </c>
      <c r="O240" s="1">
        <f t="shared" si="13"/>
        <v>5.4618055555555552E-2</v>
      </c>
      <c r="P240" s="1">
        <f t="shared" si="14"/>
        <v>3.9578301127214163E-3</v>
      </c>
      <c r="R240" s="1">
        <v>5.543981481481481E-2</v>
      </c>
      <c r="S240" t="s">
        <v>224</v>
      </c>
      <c r="T240" t="s">
        <v>154</v>
      </c>
    </row>
    <row r="241" spans="1:20" x14ac:dyDescent="0.35">
      <c r="A241" s="4">
        <v>2008</v>
      </c>
      <c r="B241" s="4" t="s">
        <v>163</v>
      </c>
      <c r="C241" s="4">
        <v>7</v>
      </c>
      <c r="D241" s="4" t="s">
        <v>147</v>
      </c>
      <c r="E241" s="4">
        <v>76.2</v>
      </c>
      <c r="F241" s="4"/>
      <c r="G241" s="5">
        <v>0.73077546296296303</v>
      </c>
      <c r="H241" s="5">
        <f t="shared" si="12"/>
        <v>9.5902291727422966E-3</v>
      </c>
      <c r="I241" s="4"/>
      <c r="J241" s="5">
        <v>0.73077546296296303</v>
      </c>
      <c r="K241" s="4"/>
      <c r="L241" s="4">
        <v>1116</v>
      </c>
      <c r="M241" s="4"/>
      <c r="N241" s="4"/>
      <c r="O241" s="5">
        <f t="shared" si="13"/>
        <v>0.38489583333333338</v>
      </c>
      <c r="P241" s="5">
        <f>O241/E241</f>
        <v>5.0511264216972886E-3</v>
      </c>
      <c r="Q241" s="4"/>
      <c r="R241" s="5">
        <v>0.34587962962962965</v>
      </c>
      <c r="S241" s="4"/>
      <c r="T241" s="4" t="s">
        <v>154</v>
      </c>
    </row>
    <row r="242" spans="1:20" x14ac:dyDescent="0.35">
      <c r="A242">
        <v>2009</v>
      </c>
      <c r="B242" t="s">
        <v>133</v>
      </c>
      <c r="C242">
        <v>1</v>
      </c>
      <c r="D242" t="s">
        <v>42</v>
      </c>
      <c r="E242">
        <v>12.5</v>
      </c>
      <c r="G242" s="1">
        <v>7.5127314814814813E-2</v>
      </c>
      <c r="H242" s="1">
        <f t="shared" si="12"/>
        <v>6.0101851851851852E-3</v>
      </c>
      <c r="I242">
        <v>952</v>
      </c>
      <c r="J242" s="1">
        <v>7.5127314814814813E-2</v>
      </c>
      <c r="L242">
        <v>952</v>
      </c>
      <c r="O242" s="1">
        <f t="shared" si="13"/>
        <v>2.7997685185185181E-2</v>
      </c>
      <c r="P242" s="1">
        <f t="shared" si="14"/>
        <v>2.2398148148148143E-3</v>
      </c>
      <c r="R242" s="1">
        <v>4.7129629629629632E-2</v>
      </c>
      <c r="S242" t="s">
        <v>271</v>
      </c>
      <c r="T242" t="s">
        <v>272</v>
      </c>
    </row>
    <row r="243" spans="1:20" x14ac:dyDescent="0.35">
      <c r="A243">
        <v>2009</v>
      </c>
      <c r="B243" t="s">
        <v>133</v>
      </c>
      <c r="C243">
        <v>2</v>
      </c>
      <c r="D243" t="s">
        <v>43</v>
      </c>
      <c r="E243">
        <v>12.7</v>
      </c>
      <c r="G243" s="1">
        <v>7.7812499999999993E-2</v>
      </c>
      <c r="H243" s="1">
        <f t="shared" si="12"/>
        <v>6.1269685039370076E-3</v>
      </c>
      <c r="I243">
        <v>625</v>
      </c>
      <c r="J243" s="1">
        <v>0.15293981481481481</v>
      </c>
      <c r="K243">
        <v>952</v>
      </c>
      <c r="L243">
        <v>735</v>
      </c>
      <c r="M243">
        <f t="shared" si="15"/>
        <v>-217</v>
      </c>
      <c r="O243" s="1">
        <f t="shared" si="13"/>
        <v>2.8148148148148137E-2</v>
      </c>
      <c r="P243" s="1">
        <f t="shared" si="14"/>
        <v>2.2163896179644206E-3</v>
      </c>
      <c r="R243" s="1">
        <v>4.9664351851851855E-2</v>
      </c>
      <c r="S243" t="s">
        <v>249</v>
      </c>
      <c r="T243" t="s">
        <v>141</v>
      </c>
    </row>
    <row r="244" spans="1:20" x14ac:dyDescent="0.35">
      <c r="A244">
        <v>2009</v>
      </c>
      <c r="B244" t="s">
        <v>133</v>
      </c>
      <c r="C244">
        <v>3</v>
      </c>
      <c r="D244" t="s">
        <v>25</v>
      </c>
      <c r="E244">
        <v>14.7</v>
      </c>
      <c r="G244" s="1">
        <v>8.7222222222222215E-2</v>
      </c>
      <c r="H244" s="1">
        <f t="shared" si="12"/>
        <v>5.9334845049130759E-3</v>
      </c>
      <c r="I244">
        <v>641</v>
      </c>
      <c r="J244" s="1">
        <v>0.2401736111111111</v>
      </c>
      <c r="K244">
        <v>735</v>
      </c>
      <c r="L244">
        <v>667</v>
      </c>
      <c r="M244">
        <f t="shared" si="15"/>
        <v>-68</v>
      </c>
      <c r="O244" s="1">
        <f t="shared" si="13"/>
        <v>3.0243055555555551E-2</v>
      </c>
      <c r="P244" s="1">
        <f t="shared" si="14"/>
        <v>2.0573507180650036E-3</v>
      </c>
      <c r="R244" s="1">
        <v>5.6979166666666664E-2</v>
      </c>
      <c r="S244" t="s">
        <v>273</v>
      </c>
      <c r="T244" t="s">
        <v>156</v>
      </c>
    </row>
    <row r="245" spans="1:20" x14ac:dyDescent="0.35">
      <c r="A245">
        <v>2009</v>
      </c>
      <c r="B245" t="s">
        <v>133</v>
      </c>
      <c r="C245">
        <v>4</v>
      </c>
      <c r="D245" t="s">
        <v>59</v>
      </c>
      <c r="E245">
        <v>9.5</v>
      </c>
      <c r="G245" s="1">
        <v>5.9687500000000004E-2</v>
      </c>
      <c r="H245" s="1">
        <f t="shared" si="12"/>
        <v>6.2828947368421054E-3</v>
      </c>
      <c r="I245">
        <v>629</v>
      </c>
      <c r="J245" s="1">
        <v>0.29987268518518517</v>
      </c>
      <c r="K245">
        <v>667</v>
      </c>
      <c r="L245">
        <v>641</v>
      </c>
      <c r="M245">
        <f t="shared" si="15"/>
        <v>-26</v>
      </c>
      <c r="O245" s="1">
        <f t="shared" si="13"/>
        <v>2.3668981481481485E-2</v>
      </c>
      <c r="P245" s="1">
        <f t="shared" si="14"/>
        <v>2.491471734892788E-3</v>
      </c>
      <c r="R245" s="1">
        <v>3.6018518518518519E-2</v>
      </c>
      <c r="S245" t="s">
        <v>274</v>
      </c>
      <c r="T245" t="s">
        <v>252</v>
      </c>
    </row>
    <row r="246" spans="1:20" x14ac:dyDescent="0.35">
      <c r="A246">
        <v>2009</v>
      </c>
      <c r="B246" t="s">
        <v>133</v>
      </c>
      <c r="C246">
        <v>5</v>
      </c>
      <c r="D246" t="s">
        <v>56</v>
      </c>
      <c r="E246">
        <v>9.6</v>
      </c>
      <c r="G246" s="1">
        <v>6.3599537037037038E-2</v>
      </c>
      <c r="H246" s="1">
        <f t="shared" si="12"/>
        <v>6.6249517746913584E-3</v>
      </c>
      <c r="I246">
        <v>646</v>
      </c>
      <c r="J246" s="1">
        <v>0.3634722222222222</v>
      </c>
      <c r="K246">
        <v>641</v>
      </c>
      <c r="L246">
        <v>608</v>
      </c>
      <c r="M246">
        <f t="shared" si="15"/>
        <v>-33</v>
      </c>
      <c r="O246" s="1">
        <f t="shared" si="13"/>
        <v>2.8657407407407402E-2</v>
      </c>
      <c r="P246" s="1">
        <f t="shared" si="14"/>
        <v>2.9851466049382711E-3</v>
      </c>
      <c r="R246" s="1">
        <v>3.4942129629629635E-2</v>
      </c>
      <c r="S246" t="s">
        <v>275</v>
      </c>
      <c r="T246" t="s">
        <v>234</v>
      </c>
    </row>
    <row r="247" spans="1:20" x14ac:dyDescent="0.35">
      <c r="A247">
        <v>2009</v>
      </c>
      <c r="B247" t="s">
        <v>133</v>
      </c>
      <c r="C247">
        <v>6</v>
      </c>
      <c r="D247" t="s">
        <v>78</v>
      </c>
      <c r="E247">
        <v>11.2</v>
      </c>
      <c r="G247" s="1">
        <v>6.157407407407408E-2</v>
      </c>
      <c r="H247" s="1">
        <f t="shared" si="12"/>
        <v>5.4976851851851862E-3</v>
      </c>
      <c r="I247">
        <v>386</v>
      </c>
      <c r="J247" s="1">
        <v>0.42504629629629626</v>
      </c>
      <c r="K247">
        <v>608</v>
      </c>
      <c r="L247">
        <v>567</v>
      </c>
      <c r="M247">
        <f t="shared" si="15"/>
        <v>-41</v>
      </c>
      <c r="O247" s="1">
        <f t="shared" si="13"/>
        <v>2.0462962962962968E-2</v>
      </c>
      <c r="P247" s="1">
        <f t="shared" si="14"/>
        <v>1.8270502645502651E-3</v>
      </c>
      <c r="R247" s="1">
        <v>4.1111111111111112E-2</v>
      </c>
      <c r="S247" t="s">
        <v>276</v>
      </c>
      <c r="T247" t="s">
        <v>213</v>
      </c>
    </row>
    <row r="248" spans="1:20" x14ac:dyDescent="0.35">
      <c r="A248">
        <v>2009</v>
      </c>
      <c r="B248" t="s">
        <v>133</v>
      </c>
      <c r="C248">
        <v>7</v>
      </c>
      <c r="D248" t="s">
        <v>72</v>
      </c>
      <c r="E248">
        <v>16.7</v>
      </c>
      <c r="G248" s="1">
        <v>8.5578703703703699E-2</v>
      </c>
      <c r="H248" s="1">
        <f t="shared" si="12"/>
        <v>5.1244732756708803E-3</v>
      </c>
      <c r="I248">
        <v>344</v>
      </c>
      <c r="J248" s="1">
        <v>0.51063657407407403</v>
      </c>
      <c r="K248">
        <v>567</v>
      </c>
      <c r="L248">
        <v>517</v>
      </c>
      <c r="M248">
        <f t="shared" si="15"/>
        <v>-50</v>
      </c>
      <c r="O248" s="1">
        <f t="shared" si="13"/>
        <v>2.6006944444444437E-2</v>
      </c>
      <c r="P248" s="1">
        <f t="shared" si="14"/>
        <v>1.557302062541583E-3</v>
      </c>
      <c r="R248" s="1">
        <v>5.9571759259259262E-2</v>
      </c>
      <c r="S248" t="s">
        <v>277</v>
      </c>
      <c r="T248" t="s">
        <v>178</v>
      </c>
    </row>
    <row r="249" spans="1:20" x14ac:dyDescent="0.35">
      <c r="A249" s="4">
        <v>2009</v>
      </c>
      <c r="B249" s="4" t="s">
        <v>133</v>
      </c>
      <c r="C249" s="4">
        <v>7</v>
      </c>
      <c r="D249" s="4" t="s">
        <v>147</v>
      </c>
      <c r="E249" s="4">
        <v>86.9</v>
      </c>
      <c r="F249" s="4"/>
      <c r="G249" s="5">
        <v>0.51063657407407403</v>
      </c>
      <c r="H249" s="5">
        <f t="shared" si="12"/>
        <v>5.8761400929122441E-3</v>
      </c>
      <c r="I249" s="4"/>
      <c r="J249" s="5">
        <v>0.51063657407407403</v>
      </c>
      <c r="K249" s="4"/>
      <c r="L249" s="4">
        <v>517</v>
      </c>
      <c r="M249" s="4"/>
      <c r="N249" s="4"/>
      <c r="O249" s="5">
        <f t="shared" si="13"/>
        <v>0.17541666666666661</v>
      </c>
      <c r="P249" s="5">
        <f t="shared" si="14"/>
        <v>2.0186037591100876E-3</v>
      </c>
      <c r="Q249" s="4"/>
      <c r="R249" s="5">
        <v>0.33521990740740742</v>
      </c>
      <c r="S249" s="4"/>
      <c r="T249" s="4" t="s">
        <v>245</v>
      </c>
    </row>
    <row r="250" spans="1:20" x14ac:dyDescent="0.35">
      <c r="A250">
        <v>2009</v>
      </c>
      <c r="B250" t="s">
        <v>163</v>
      </c>
      <c r="C250">
        <v>1</v>
      </c>
      <c r="D250" t="s">
        <v>82</v>
      </c>
      <c r="E250">
        <v>12.5</v>
      </c>
      <c r="G250" s="1">
        <v>6.9965277777777779E-2</v>
      </c>
      <c r="H250" s="1">
        <f t="shared" si="12"/>
        <v>5.5972222222222222E-3</v>
      </c>
      <c r="I250">
        <v>771</v>
      </c>
      <c r="J250" s="1">
        <v>6.9965277777777779E-2</v>
      </c>
      <c r="L250">
        <v>771</v>
      </c>
      <c r="O250" s="1">
        <f t="shared" si="13"/>
        <v>2.2835648148148147E-2</v>
      </c>
      <c r="P250" s="1">
        <f t="shared" si="14"/>
        <v>1.8268518518518516E-3</v>
      </c>
      <c r="R250" s="1">
        <v>4.7129629629629632E-2</v>
      </c>
      <c r="S250" t="s">
        <v>271</v>
      </c>
      <c r="T250" t="s">
        <v>272</v>
      </c>
    </row>
    <row r="251" spans="1:20" x14ac:dyDescent="0.35">
      <c r="A251">
        <v>2009</v>
      </c>
      <c r="B251" t="s">
        <v>163</v>
      </c>
      <c r="C251">
        <v>2</v>
      </c>
      <c r="D251" t="s">
        <v>41</v>
      </c>
      <c r="E251">
        <v>12.7</v>
      </c>
      <c r="G251" s="1">
        <v>0.10233796296296298</v>
      </c>
      <c r="H251" s="1">
        <f t="shared" si="12"/>
        <v>8.0581073199183454E-3</v>
      </c>
      <c r="I251">
        <v>1218</v>
      </c>
      <c r="J251" s="1">
        <v>0.17230324074074074</v>
      </c>
      <c r="K251">
        <v>771</v>
      </c>
      <c r="L251">
        <v>1096</v>
      </c>
      <c r="M251">
        <f t="shared" si="15"/>
        <v>325</v>
      </c>
      <c r="O251" s="1">
        <f t="shared" si="13"/>
        <v>5.2673611111111122E-2</v>
      </c>
      <c r="P251" s="1">
        <f t="shared" si="14"/>
        <v>4.147528433945758E-3</v>
      </c>
      <c r="R251" s="1">
        <v>4.9664351851851855E-2</v>
      </c>
      <c r="S251" t="s">
        <v>249</v>
      </c>
      <c r="T251" t="s">
        <v>141</v>
      </c>
    </row>
    <row r="252" spans="1:20" x14ac:dyDescent="0.35">
      <c r="A252">
        <v>2009</v>
      </c>
      <c r="B252" t="s">
        <v>163</v>
      </c>
      <c r="C252">
        <v>3</v>
      </c>
      <c r="D252" t="s">
        <v>50</v>
      </c>
      <c r="E252">
        <v>14.7</v>
      </c>
      <c r="G252" s="1">
        <v>9.7245370370370357E-2</v>
      </c>
      <c r="H252" s="1">
        <f t="shared" si="12"/>
        <v>6.6153313177122692E-3</v>
      </c>
      <c r="I252">
        <v>912</v>
      </c>
      <c r="J252" s="1">
        <v>0.26954861111111111</v>
      </c>
      <c r="K252">
        <v>1096</v>
      </c>
      <c r="L252">
        <v>1020</v>
      </c>
      <c r="M252">
        <f t="shared" si="15"/>
        <v>-76</v>
      </c>
      <c r="O252" s="1">
        <f t="shared" si="13"/>
        <v>4.0266203703703693E-2</v>
      </c>
      <c r="P252" s="1">
        <f t="shared" si="14"/>
        <v>2.7391975308641969E-3</v>
      </c>
      <c r="R252" s="1">
        <v>5.6979166666666664E-2</v>
      </c>
      <c r="S252" t="s">
        <v>273</v>
      </c>
      <c r="T252" t="s">
        <v>156</v>
      </c>
    </row>
    <row r="253" spans="1:20" x14ac:dyDescent="0.35">
      <c r="A253">
        <v>2009</v>
      </c>
      <c r="B253" t="s">
        <v>163</v>
      </c>
      <c r="C253">
        <v>4</v>
      </c>
      <c r="D253" t="s">
        <v>83</v>
      </c>
      <c r="E253">
        <v>9.5</v>
      </c>
      <c r="G253" s="1">
        <v>7.4432870370370371E-2</v>
      </c>
      <c r="H253" s="1">
        <f t="shared" si="12"/>
        <v>7.8350389863547764E-3</v>
      </c>
      <c r="I253">
        <v>1075</v>
      </c>
      <c r="J253" s="1">
        <v>0.34399305555555554</v>
      </c>
      <c r="K253">
        <v>1020</v>
      </c>
      <c r="L253">
        <v>1039</v>
      </c>
      <c r="M253">
        <f t="shared" si="15"/>
        <v>19</v>
      </c>
      <c r="O253" s="1">
        <f t="shared" si="13"/>
        <v>3.8414351851851852E-2</v>
      </c>
      <c r="P253" s="1">
        <f t="shared" si="14"/>
        <v>4.0436159844054577E-3</v>
      </c>
      <c r="R253" s="1">
        <v>3.6018518518518519E-2</v>
      </c>
      <c r="S253" t="s">
        <v>274</v>
      </c>
      <c r="T253" t="s">
        <v>252</v>
      </c>
    </row>
    <row r="254" spans="1:20" x14ac:dyDescent="0.35">
      <c r="A254">
        <v>2009</v>
      </c>
      <c r="B254" t="s">
        <v>163</v>
      </c>
      <c r="C254">
        <v>5</v>
      </c>
      <c r="D254" t="s">
        <v>88</v>
      </c>
      <c r="E254">
        <v>9.6</v>
      </c>
      <c r="G254" s="1">
        <v>6.2037037037037036E-2</v>
      </c>
      <c r="H254" s="1">
        <f t="shared" si="12"/>
        <v>6.4621913580246914E-3</v>
      </c>
      <c r="I254">
        <v>609</v>
      </c>
      <c r="J254" s="1">
        <v>0.40604166666666663</v>
      </c>
      <c r="K254">
        <v>1039</v>
      </c>
      <c r="L254">
        <v>929</v>
      </c>
      <c r="M254">
        <f t="shared" si="15"/>
        <v>-110</v>
      </c>
      <c r="O254" s="1">
        <f t="shared" si="13"/>
        <v>2.7094907407407401E-2</v>
      </c>
      <c r="P254" s="1">
        <f t="shared" si="14"/>
        <v>2.8223861882716045E-3</v>
      </c>
      <c r="R254" s="1">
        <v>3.4942129629629635E-2</v>
      </c>
      <c r="S254" t="s">
        <v>275</v>
      </c>
      <c r="T254" t="s">
        <v>234</v>
      </c>
    </row>
    <row r="255" spans="1:20" x14ac:dyDescent="0.35">
      <c r="A255">
        <v>2009</v>
      </c>
      <c r="B255" t="s">
        <v>163</v>
      </c>
      <c r="C255">
        <v>6</v>
      </c>
      <c r="D255" t="s">
        <v>44</v>
      </c>
      <c r="E255">
        <v>11.2</v>
      </c>
      <c r="G255" s="1">
        <v>8.5150462962962969E-2</v>
      </c>
      <c r="H255" s="1">
        <f t="shared" si="12"/>
        <v>7.6027199074074087E-3</v>
      </c>
      <c r="I255">
        <v>1099</v>
      </c>
      <c r="J255" s="1">
        <v>0.4911921296296296</v>
      </c>
      <c r="K255">
        <v>929</v>
      </c>
      <c r="L255">
        <v>946</v>
      </c>
      <c r="M255">
        <f t="shared" si="15"/>
        <v>17</v>
      </c>
      <c r="O255" s="1">
        <f t="shared" si="13"/>
        <v>4.4039351851851857E-2</v>
      </c>
      <c r="P255" s="1">
        <f t="shared" si="14"/>
        <v>3.9320849867724873E-3</v>
      </c>
      <c r="R255" s="1">
        <v>4.1111111111111112E-2</v>
      </c>
      <c r="S255" t="s">
        <v>276</v>
      </c>
      <c r="T255" t="s">
        <v>213</v>
      </c>
    </row>
    <row r="256" spans="1:20" x14ac:dyDescent="0.35">
      <c r="A256">
        <v>2009</v>
      </c>
      <c r="B256" t="s">
        <v>163</v>
      </c>
      <c r="C256">
        <v>7</v>
      </c>
      <c r="D256" t="s">
        <v>102</v>
      </c>
      <c r="E256">
        <v>16.7</v>
      </c>
      <c r="G256" s="1">
        <v>0.11864583333333334</v>
      </c>
      <c r="H256" s="1">
        <f t="shared" si="12"/>
        <v>7.104540918163673E-3</v>
      </c>
      <c r="I256">
        <v>1125</v>
      </c>
      <c r="J256" s="1">
        <v>0.609837962962963</v>
      </c>
      <c r="K256">
        <v>946</v>
      </c>
      <c r="L256">
        <v>968</v>
      </c>
      <c r="M256">
        <f t="shared" si="15"/>
        <v>22</v>
      </c>
      <c r="O256" s="1">
        <f t="shared" si="13"/>
        <v>5.9074074074074077E-2</v>
      </c>
      <c r="P256" s="1">
        <f t="shared" si="14"/>
        <v>3.5373697050343762E-3</v>
      </c>
      <c r="R256" s="1">
        <v>5.9571759259259262E-2</v>
      </c>
      <c r="S256" t="s">
        <v>277</v>
      </c>
      <c r="T256" t="s">
        <v>178</v>
      </c>
    </row>
    <row r="257" spans="1:20" x14ac:dyDescent="0.35">
      <c r="A257" s="4">
        <v>2009</v>
      </c>
      <c r="B257" s="4" t="s">
        <v>163</v>
      </c>
      <c r="C257" s="4">
        <v>7</v>
      </c>
      <c r="D257" s="4" t="s">
        <v>147</v>
      </c>
      <c r="E257" s="4">
        <v>86.9</v>
      </c>
      <c r="F257" s="4"/>
      <c r="G257" s="5">
        <v>0.609837962962963</v>
      </c>
      <c r="H257" s="5">
        <f t="shared" si="12"/>
        <v>7.0176980778246601E-3</v>
      </c>
      <c r="I257" s="4"/>
      <c r="J257" s="5">
        <v>0.609837962962963</v>
      </c>
      <c r="K257" s="4"/>
      <c r="L257" s="4">
        <v>968</v>
      </c>
      <c r="M257" s="4"/>
      <c r="N257" s="4"/>
      <c r="O257" s="5">
        <f t="shared" si="13"/>
        <v>0.27461805555555557</v>
      </c>
      <c r="P257" s="5">
        <f t="shared" si="14"/>
        <v>3.1601617440225036E-3</v>
      </c>
      <c r="Q257" s="4"/>
      <c r="R257" s="5">
        <v>0.33521990740740742</v>
      </c>
      <c r="S257" s="4"/>
      <c r="T257" s="4" t="s">
        <v>245</v>
      </c>
    </row>
    <row r="258" spans="1:20" x14ac:dyDescent="0.35">
      <c r="A258">
        <v>2010</v>
      </c>
      <c r="B258" t="s">
        <v>133</v>
      </c>
      <c r="C258">
        <v>1</v>
      </c>
      <c r="D258" t="s">
        <v>42</v>
      </c>
      <c r="E258">
        <v>9.8000000000000007</v>
      </c>
      <c r="G258" s="1">
        <v>9.0335648148148151E-2</v>
      </c>
      <c r="H258" s="1">
        <f t="shared" si="12"/>
        <v>9.2179232804232795E-3</v>
      </c>
      <c r="I258">
        <v>966</v>
      </c>
      <c r="J258" s="1">
        <v>9.0335648148148151E-2</v>
      </c>
      <c r="L258">
        <v>966</v>
      </c>
      <c r="O258" s="1">
        <f t="shared" si="13"/>
        <v>3.6701388888888888E-2</v>
      </c>
      <c r="P258" s="1">
        <f t="shared" si="14"/>
        <v>3.7450396825396822E-3</v>
      </c>
      <c r="R258" s="1">
        <v>5.3634259259259263E-2</v>
      </c>
      <c r="S258" t="s">
        <v>278</v>
      </c>
      <c r="T258" t="s">
        <v>241</v>
      </c>
    </row>
    <row r="259" spans="1:20" x14ac:dyDescent="0.35">
      <c r="A259">
        <v>2010</v>
      </c>
      <c r="B259" t="s">
        <v>133</v>
      </c>
      <c r="C259">
        <v>2</v>
      </c>
      <c r="D259" t="s">
        <v>43</v>
      </c>
      <c r="E259">
        <v>10</v>
      </c>
      <c r="G259" s="1">
        <v>0.10342592592592592</v>
      </c>
      <c r="H259" s="1">
        <f t="shared" ref="H259:H297" si="16">G259/E259</f>
        <v>1.0342592592592592E-2</v>
      </c>
      <c r="I259">
        <v>947</v>
      </c>
      <c r="J259" s="1">
        <v>0.19377314814814817</v>
      </c>
      <c r="K259">
        <v>966</v>
      </c>
      <c r="L259">
        <v>927</v>
      </c>
      <c r="M259">
        <f t="shared" si="15"/>
        <v>-39</v>
      </c>
      <c r="O259" s="1">
        <f t="shared" ref="O259:O297" si="17">G259-R259</f>
        <v>4.9525462962962959E-2</v>
      </c>
      <c r="P259" s="1">
        <f t="shared" ref="P259:P297" si="18">O259/E259</f>
        <v>4.952546296296296E-3</v>
      </c>
      <c r="R259" s="1">
        <v>5.3900462962962963E-2</v>
      </c>
      <c r="S259" t="s">
        <v>279</v>
      </c>
      <c r="T259" t="s">
        <v>280</v>
      </c>
    </row>
    <row r="260" spans="1:20" x14ac:dyDescent="0.35">
      <c r="A260">
        <v>2010</v>
      </c>
      <c r="B260" t="s">
        <v>133</v>
      </c>
      <c r="C260">
        <v>3</v>
      </c>
      <c r="D260" t="s">
        <v>25</v>
      </c>
      <c r="E260">
        <v>11.3</v>
      </c>
      <c r="G260" s="1">
        <v>9.1192129629629637E-2</v>
      </c>
      <c r="H260" s="1">
        <f t="shared" si="16"/>
        <v>8.0700999672238607E-3</v>
      </c>
      <c r="I260">
        <v>524</v>
      </c>
      <c r="J260" s="1">
        <v>0.28496527777777775</v>
      </c>
      <c r="K260">
        <v>927</v>
      </c>
      <c r="L260">
        <v>762</v>
      </c>
      <c r="M260">
        <f t="shared" ref="M260:M296" si="19">L260-K260</f>
        <v>-165</v>
      </c>
      <c r="O260" s="1">
        <f t="shared" si="17"/>
        <v>3.153935185185186E-2</v>
      </c>
      <c r="P260" s="1">
        <f t="shared" si="18"/>
        <v>2.7910930842346775E-3</v>
      </c>
      <c r="R260" s="1">
        <v>5.9652777777777777E-2</v>
      </c>
      <c r="S260" t="s">
        <v>273</v>
      </c>
      <c r="T260" t="s">
        <v>156</v>
      </c>
    </row>
    <row r="261" spans="1:20" x14ac:dyDescent="0.35">
      <c r="A261">
        <v>2010</v>
      </c>
      <c r="B261" t="s">
        <v>133</v>
      </c>
      <c r="C261">
        <v>4</v>
      </c>
      <c r="D261" t="s">
        <v>31</v>
      </c>
      <c r="E261">
        <v>6.9</v>
      </c>
      <c r="G261" s="1">
        <v>6.7268518518518519E-2</v>
      </c>
      <c r="H261" s="1">
        <f t="shared" si="16"/>
        <v>9.7490606548577552E-3</v>
      </c>
      <c r="I261">
        <v>631</v>
      </c>
      <c r="J261" s="1">
        <v>0.35223379629629631</v>
      </c>
      <c r="K261">
        <v>762</v>
      </c>
      <c r="L261">
        <v>707</v>
      </c>
      <c r="M261">
        <f t="shared" si="19"/>
        <v>-55</v>
      </c>
      <c r="O261" s="1">
        <f t="shared" si="17"/>
        <v>3.0277777777777778E-2</v>
      </c>
      <c r="P261" s="1">
        <f t="shared" si="18"/>
        <v>4.3880837359098228E-3</v>
      </c>
      <c r="R261" s="1">
        <v>3.6990740740740741E-2</v>
      </c>
      <c r="S261" t="s">
        <v>260</v>
      </c>
      <c r="T261" t="s">
        <v>156</v>
      </c>
    </row>
    <row r="262" spans="1:20" x14ac:dyDescent="0.35">
      <c r="A262">
        <v>2010</v>
      </c>
      <c r="B262" t="s">
        <v>133</v>
      </c>
      <c r="C262">
        <v>5</v>
      </c>
      <c r="D262" t="s">
        <v>59</v>
      </c>
      <c r="E262">
        <v>6.8</v>
      </c>
      <c r="G262" s="1">
        <v>7.0902777777777773E-2</v>
      </c>
      <c r="H262" s="1">
        <f t="shared" si="16"/>
        <v>1.042687908496732E-2</v>
      </c>
      <c r="I262">
        <v>650</v>
      </c>
      <c r="J262" s="1">
        <v>0.42313657407407407</v>
      </c>
      <c r="K262">
        <v>707</v>
      </c>
      <c r="L262">
        <v>671</v>
      </c>
      <c r="M262">
        <f t="shared" si="19"/>
        <v>-36</v>
      </c>
      <c r="O262" s="1">
        <f t="shared" si="17"/>
        <v>3.7199074074074072E-2</v>
      </c>
      <c r="P262" s="1">
        <f t="shared" si="18"/>
        <v>5.4704520697167755E-3</v>
      </c>
      <c r="R262" s="1">
        <v>3.3703703703703701E-2</v>
      </c>
      <c r="S262" t="s">
        <v>281</v>
      </c>
      <c r="T262" t="s">
        <v>198</v>
      </c>
    </row>
    <row r="263" spans="1:20" x14ac:dyDescent="0.35">
      <c r="A263">
        <v>2010</v>
      </c>
      <c r="B263" t="s">
        <v>133</v>
      </c>
      <c r="C263">
        <v>6</v>
      </c>
      <c r="D263" t="s">
        <v>78</v>
      </c>
      <c r="E263">
        <v>9.1999999999999993</v>
      </c>
      <c r="G263" s="1">
        <v>8.1458333333333341E-2</v>
      </c>
      <c r="H263" s="1">
        <f t="shared" si="16"/>
        <v>8.8541666666666682E-3</v>
      </c>
      <c r="I263">
        <v>565</v>
      </c>
      <c r="J263" s="1">
        <v>0.50460648148148146</v>
      </c>
      <c r="K263">
        <v>671</v>
      </c>
      <c r="L263">
        <v>625</v>
      </c>
      <c r="M263">
        <f t="shared" si="19"/>
        <v>-46</v>
      </c>
      <c r="O263" s="1">
        <f t="shared" si="17"/>
        <v>3.7106481481481483E-2</v>
      </c>
      <c r="P263" s="1">
        <f t="shared" si="18"/>
        <v>4.0333132045088571E-3</v>
      </c>
      <c r="R263" s="1">
        <v>4.4351851851851858E-2</v>
      </c>
      <c r="S263" t="s">
        <v>264</v>
      </c>
      <c r="T263" t="s">
        <v>265</v>
      </c>
    </row>
    <row r="264" spans="1:20" x14ac:dyDescent="0.35">
      <c r="A264">
        <v>2010</v>
      </c>
      <c r="B264" t="s">
        <v>133</v>
      </c>
      <c r="C264">
        <v>7</v>
      </c>
      <c r="D264" t="s">
        <v>72</v>
      </c>
      <c r="E264">
        <v>13.4</v>
      </c>
      <c r="G264" s="1">
        <v>9.6574074074074076E-2</v>
      </c>
      <c r="H264" s="1">
        <f t="shared" si="16"/>
        <v>7.20702045328911E-3</v>
      </c>
      <c r="I264">
        <v>308</v>
      </c>
      <c r="J264" s="1">
        <v>0.6011805555555555</v>
      </c>
      <c r="K264">
        <v>625</v>
      </c>
      <c r="L264">
        <v>524</v>
      </c>
      <c r="M264">
        <f t="shared" si="19"/>
        <v>-101</v>
      </c>
      <c r="O264" s="1">
        <f t="shared" si="17"/>
        <v>3.2488425925925934E-2</v>
      </c>
      <c r="P264" s="1">
        <f t="shared" si="18"/>
        <v>2.4245093974571592E-3</v>
      </c>
      <c r="R264" s="1">
        <v>6.4085648148148142E-2</v>
      </c>
      <c r="S264" t="s">
        <v>212</v>
      </c>
      <c r="T264" t="s">
        <v>213</v>
      </c>
    </row>
    <row r="265" spans="1:20" x14ac:dyDescent="0.35">
      <c r="A265" s="4">
        <v>2010</v>
      </c>
      <c r="B265" s="4" t="s">
        <v>133</v>
      </c>
      <c r="C265" s="4">
        <v>7</v>
      </c>
      <c r="D265" s="4" t="s">
        <v>147</v>
      </c>
      <c r="E265" s="4">
        <v>67.400000000000006</v>
      </c>
      <c r="F265" s="4"/>
      <c r="G265" s="5">
        <v>0.6011805555555555</v>
      </c>
      <c r="H265" s="5">
        <f t="shared" si="16"/>
        <v>8.9195928123969644E-3</v>
      </c>
      <c r="I265" s="4"/>
      <c r="J265" s="5">
        <v>0.6011805555555555</v>
      </c>
      <c r="K265" s="4"/>
      <c r="L265" s="4">
        <v>524</v>
      </c>
      <c r="M265" s="4"/>
      <c r="N265" s="4"/>
      <c r="O265" s="5">
        <f t="shared" si="17"/>
        <v>0.24515046296296289</v>
      </c>
      <c r="P265" s="5">
        <f t="shared" si="18"/>
        <v>3.6372472249697756E-3</v>
      </c>
      <c r="Q265" s="4"/>
      <c r="R265" s="5">
        <v>0.35603009259259261</v>
      </c>
      <c r="S265" s="4"/>
      <c r="T265" s="4" t="s">
        <v>156</v>
      </c>
    </row>
    <row r="266" spans="1:20" x14ac:dyDescent="0.35">
      <c r="A266">
        <v>2010</v>
      </c>
      <c r="B266" t="s">
        <v>163</v>
      </c>
      <c r="C266">
        <v>1</v>
      </c>
      <c r="D266" t="s">
        <v>90</v>
      </c>
      <c r="E266">
        <v>9.8000000000000007</v>
      </c>
      <c r="G266" s="1">
        <v>9.3819444444444441E-2</v>
      </c>
      <c r="H266" s="1">
        <f t="shared" si="16"/>
        <v>9.5734126984126974E-3</v>
      </c>
      <c r="I266">
        <v>1045</v>
      </c>
      <c r="J266" s="1">
        <v>9.3819444444444441E-2</v>
      </c>
      <c r="L266">
        <v>1045</v>
      </c>
      <c r="O266" s="1">
        <f t="shared" si="17"/>
        <v>4.0185185185185178E-2</v>
      </c>
      <c r="P266" s="1">
        <f t="shared" si="18"/>
        <v>4.1005291005290993E-3</v>
      </c>
      <c r="R266" s="1">
        <v>5.3634259259259263E-2</v>
      </c>
      <c r="S266" t="s">
        <v>278</v>
      </c>
      <c r="T266" t="s">
        <v>241</v>
      </c>
    </row>
    <row r="267" spans="1:20" x14ac:dyDescent="0.35">
      <c r="A267">
        <v>2010</v>
      </c>
      <c r="B267" t="s">
        <v>163</v>
      </c>
      <c r="C267">
        <v>2</v>
      </c>
      <c r="D267" t="s">
        <v>35</v>
      </c>
      <c r="E267">
        <v>10</v>
      </c>
      <c r="G267" s="1">
        <v>0.11572916666666666</v>
      </c>
      <c r="H267" s="1">
        <f t="shared" si="16"/>
        <v>1.1572916666666665E-2</v>
      </c>
      <c r="I267">
        <v>1156</v>
      </c>
      <c r="J267" s="1">
        <v>0.20954861111111112</v>
      </c>
      <c r="K267">
        <v>1045</v>
      </c>
      <c r="L267">
        <v>1095</v>
      </c>
      <c r="M267">
        <f t="shared" si="19"/>
        <v>50</v>
      </c>
      <c r="O267" s="1">
        <f t="shared" si="17"/>
        <v>6.1828703703703698E-2</v>
      </c>
      <c r="P267" s="1">
        <f t="shared" si="18"/>
        <v>6.1828703703703698E-3</v>
      </c>
      <c r="R267" s="1">
        <v>5.3900462962962963E-2</v>
      </c>
      <c r="S267" t="s">
        <v>279</v>
      </c>
      <c r="T267" t="s">
        <v>280</v>
      </c>
    </row>
    <row r="268" spans="1:20" x14ac:dyDescent="0.35">
      <c r="A268">
        <v>2010</v>
      </c>
      <c r="B268" t="s">
        <v>163</v>
      </c>
      <c r="C268">
        <v>3</v>
      </c>
      <c r="D268" t="s">
        <v>50</v>
      </c>
      <c r="E268">
        <v>11.3</v>
      </c>
      <c r="G268" s="1">
        <v>0.1065625</v>
      </c>
      <c r="H268" s="1">
        <f t="shared" si="16"/>
        <v>9.4303097345132744E-3</v>
      </c>
      <c r="I268">
        <v>934</v>
      </c>
      <c r="J268" s="1">
        <v>0.31612268518518521</v>
      </c>
      <c r="K268">
        <v>1095</v>
      </c>
      <c r="L268">
        <v>1035</v>
      </c>
      <c r="M268">
        <f t="shared" si="19"/>
        <v>-60</v>
      </c>
      <c r="O268" s="1">
        <f t="shared" si="17"/>
        <v>4.6909722222222228E-2</v>
      </c>
      <c r="P268" s="1">
        <f t="shared" si="18"/>
        <v>4.1513028515240908E-3</v>
      </c>
      <c r="R268" s="1">
        <v>5.9652777777777777E-2</v>
      </c>
      <c r="S268" t="s">
        <v>273</v>
      </c>
      <c r="T268" t="s">
        <v>156</v>
      </c>
    </row>
    <row r="269" spans="1:20" x14ac:dyDescent="0.35">
      <c r="A269">
        <v>2010</v>
      </c>
      <c r="B269" t="s">
        <v>163</v>
      </c>
      <c r="C269">
        <v>4</v>
      </c>
      <c r="D269" t="s">
        <v>56</v>
      </c>
      <c r="E269">
        <v>6.9</v>
      </c>
      <c r="G269" s="1">
        <v>8.9201388888888886E-2</v>
      </c>
      <c r="H269" s="1">
        <f t="shared" si="16"/>
        <v>1.2927737520128824E-2</v>
      </c>
      <c r="I269">
        <v>1113</v>
      </c>
      <c r="J269" s="1">
        <v>0.4053356481481481</v>
      </c>
      <c r="K269">
        <v>1035</v>
      </c>
      <c r="L269">
        <v>1057</v>
      </c>
      <c r="M269">
        <f t="shared" si="19"/>
        <v>22</v>
      </c>
      <c r="O269" s="1">
        <f t="shared" si="17"/>
        <v>5.2210648148148145E-2</v>
      </c>
      <c r="P269" s="1">
        <f t="shared" si="18"/>
        <v>7.5667606011808903E-3</v>
      </c>
      <c r="R269" s="1">
        <v>3.6990740740740741E-2</v>
      </c>
      <c r="S269" t="s">
        <v>260</v>
      </c>
      <c r="T269" t="s">
        <v>156</v>
      </c>
    </row>
    <row r="270" spans="1:20" x14ac:dyDescent="0.35">
      <c r="A270">
        <v>2010</v>
      </c>
      <c r="B270" t="s">
        <v>163</v>
      </c>
      <c r="C270">
        <v>5</v>
      </c>
      <c r="D270" t="s">
        <v>82</v>
      </c>
      <c r="E270">
        <v>6.8</v>
      </c>
      <c r="G270" s="1">
        <v>6.2268518518518522E-2</v>
      </c>
      <c r="H270" s="1">
        <f t="shared" si="16"/>
        <v>9.1571350762527232E-3</v>
      </c>
      <c r="I270">
        <v>420</v>
      </c>
      <c r="J270" s="1">
        <v>0.46760416666666665</v>
      </c>
      <c r="K270">
        <v>1057</v>
      </c>
      <c r="L270">
        <v>911</v>
      </c>
      <c r="M270">
        <f t="shared" si="19"/>
        <v>-146</v>
      </c>
      <c r="O270" s="1">
        <f t="shared" si="17"/>
        <v>2.8564814814814821E-2</v>
      </c>
      <c r="P270" s="1">
        <f t="shared" si="18"/>
        <v>4.2007080610021799E-3</v>
      </c>
      <c r="R270" s="1">
        <v>3.3703703703703701E-2</v>
      </c>
      <c r="S270" t="s">
        <v>281</v>
      </c>
      <c r="T270" t="s">
        <v>198</v>
      </c>
    </row>
    <row r="271" spans="1:20" x14ac:dyDescent="0.35">
      <c r="A271">
        <v>2010</v>
      </c>
      <c r="B271" t="s">
        <v>163</v>
      </c>
      <c r="C271">
        <v>6</v>
      </c>
      <c r="D271" t="s">
        <v>66</v>
      </c>
      <c r="E271">
        <v>9.1999999999999993</v>
      </c>
      <c r="G271" s="1">
        <v>9.8877314814814821E-2</v>
      </c>
      <c r="H271" s="1">
        <f t="shared" si="16"/>
        <v>1.0747534219001612E-2</v>
      </c>
      <c r="I271">
        <v>1003</v>
      </c>
      <c r="J271" s="1">
        <v>0.56649305555555551</v>
      </c>
      <c r="K271">
        <v>911</v>
      </c>
      <c r="L271">
        <v>915</v>
      </c>
      <c r="M271">
        <f t="shared" si="19"/>
        <v>4</v>
      </c>
      <c r="O271" s="1">
        <f t="shared" si="17"/>
        <v>5.4525462962962963E-2</v>
      </c>
      <c r="P271" s="1">
        <f t="shared" si="18"/>
        <v>5.9266807568438004E-3</v>
      </c>
      <c r="R271" s="1">
        <v>4.4351851851851858E-2</v>
      </c>
      <c r="S271" t="s">
        <v>264</v>
      </c>
      <c r="T271" t="s">
        <v>265</v>
      </c>
    </row>
    <row r="272" spans="1:20" x14ac:dyDescent="0.35">
      <c r="A272">
        <v>2010</v>
      </c>
      <c r="B272" t="s">
        <v>163</v>
      </c>
      <c r="C272">
        <v>7</v>
      </c>
      <c r="D272" t="s">
        <v>102</v>
      </c>
      <c r="E272">
        <v>13.4</v>
      </c>
      <c r="G272" s="1">
        <v>0.13239583333333335</v>
      </c>
      <c r="H272" s="1">
        <f t="shared" si="16"/>
        <v>9.880286069651743E-3</v>
      </c>
      <c r="I272">
        <v>963</v>
      </c>
      <c r="J272" s="1">
        <v>0.69888888888888889</v>
      </c>
      <c r="K272">
        <v>915</v>
      </c>
      <c r="L272">
        <v>902</v>
      </c>
      <c r="M272">
        <f t="shared" si="19"/>
        <v>-13</v>
      </c>
      <c r="O272" s="1">
        <f t="shared" si="17"/>
        <v>6.831018518518521E-2</v>
      </c>
      <c r="P272" s="1">
        <f t="shared" si="18"/>
        <v>5.0977750138197914E-3</v>
      </c>
      <c r="R272" s="1">
        <v>6.4085648148148142E-2</v>
      </c>
      <c r="S272" t="s">
        <v>212</v>
      </c>
      <c r="T272" t="s">
        <v>213</v>
      </c>
    </row>
    <row r="273" spans="1:20" x14ac:dyDescent="0.35">
      <c r="A273" s="4">
        <v>2010</v>
      </c>
      <c r="B273" s="4" t="s">
        <v>163</v>
      </c>
      <c r="C273" s="4">
        <v>7</v>
      </c>
      <c r="D273" s="4" t="s">
        <v>147</v>
      </c>
      <c r="E273" s="4">
        <v>67.400000000000006</v>
      </c>
      <c r="F273" s="4"/>
      <c r="G273" s="5">
        <v>0.69888888888888889</v>
      </c>
      <c r="H273" s="5">
        <f t="shared" si="16"/>
        <v>1.0369271348499834E-2</v>
      </c>
      <c r="I273" s="4"/>
      <c r="J273" s="5">
        <v>0.69888888888888889</v>
      </c>
      <c r="K273" s="4"/>
      <c r="L273" s="4">
        <v>902</v>
      </c>
      <c r="M273" s="4"/>
      <c r="N273" s="4"/>
      <c r="O273" s="5">
        <f t="shared" si="17"/>
        <v>0.34285879629629629</v>
      </c>
      <c r="P273" s="5">
        <f t="shared" si="18"/>
        <v>5.086925761072645E-3</v>
      </c>
      <c r="Q273" s="4"/>
      <c r="R273" s="5">
        <v>0.35603009259259261</v>
      </c>
      <c r="S273" s="4"/>
      <c r="T273" s="4" t="s">
        <v>156</v>
      </c>
    </row>
    <row r="274" spans="1:20" x14ac:dyDescent="0.35">
      <c r="A274">
        <v>2010</v>
      </c>
      <c r="B274" t="s">
        <v>175</v>
      </c>
      <c r="C274">
        <v>1</v>
      </c>
      <c r="D274" t="s">
        <v>88</v>
      </c>
      <c r="E274">
        <v>9.8000000000000007</v>
      </c>
      <c r="G274" s="1">
        <v>0.12193287037037037</v>
      </c>
      <c r="H274" s="1">
        <f t="shared" si="16"/>
        <v>1.2442129629629629E-2</v>
      </c>
      <c r="I274">
        <v>1392</v>
      </c>
      <c r="J274" s="1">
        <v>0.12193287037037037</v>
      </c>
      <c r="L274">
        <v>1392</v>
      </c>
      <c r="O274" s="1">
        <f t="shared" si="17"/>
        <v>6.8298611111111102E-2</v>
      </c>
      <c r="P274" s="1">
        <f t="shared" si="18"/>
        <v>6.9692460317460304E-3</v>
      </c>
      <c r="R274" s="1">
        <v>5.3634259259259263E-2</v>
      </c>
      <c r="S274" t="s">
        <v>278</v>
      </c>
      <c r="T274" t="s">
        <v>241</v>
      </c>
    </row>
    <row r="275" spans="1:20" x14ac:dyDescent="0.35">
      <c r="A275">
        <v>2010</v>
      </c>
      <c r="B275" t="s">
        <v>175</v>
      </c>
      <c r="C275">
        <v>2</v>
      </c>
      <c r="D275" t="s">
        <v>41</v>
      </c>
      <c r="E275">
        <v>10</v>
      </c>
      <c r="G275" s="1">
        <v>0.13719907407407408</v>
      </c>
      <c r="H275" s="1">
        <f t="shared" si="16"/>
        <v>1.3719907407407408E-2</v>
      </c>
      <c r="I275">
        <v>1375</v>
      </c>
      <c r="J275" s="1">
        <v>0.25914351851851852</v>
      </c>
      <c r="K275">
        <v>1392</v>
      </c>
      <c r="L275">
        <v>1389</v>
      </c>
      <c r="M275">
        <f t="shared" si="19"/>
        <v>-3</v>
      </c>
      <c r="O275" s="1">
        <f t="shared" si="17"/>
        <v>8.3298611111111115E-2</v>
      </c>
      <c r="P275" s="1">
        <f t="shared" si="18"/>
        <v>8.3298611111111108E-3</v>
      </c>
      <c r="R275" s="1">
        <v>5.3900462962962963E-2</v>
      </c>
      <c r="S275" t="s">
        <v>279</v>
      </c>
      <c r="T275" t="s">
        <v>280</v>
      </c>
    </row>
    <row r="276" spans="1:20" x14ac:dyDescent="0.35">
      <c r="A276">
        <v>2010</v>
      </c>
      <c r="B276" t="s">
        <v>175</v>
      </c>
      <c r="C276">
        <v>3</v>
      </c>
      <c r="D276" t="s">
        <v>68</v>
      </c>
      <c r="E276">
        <v>11.3</v>
      </c>
      <c r="G276" s="1">
        <v>0.13600694444444444</v>
      </c>
      <c r="H276" s="1">
        <f t="shared" si="16"/>
        <v>1.2036012782694198E-2</v>
      </c>
      <c r="I276">
        <v>1319</v>
      </c>
      <c r="J276" s="1">
        <v>0.39516203703703701</v>
      </c>
      <c r="K276">
        <v>1389</v>
      </c>
      <c r="L276">
        <v>1355</v>
      </c>
      <c r="M276">
        <f t="shared" si="19"/>
        <v>-34</v>
      </c>
      <c r="O276" s="1">
        <f t="shared" si="17"/>
        <v>7.6354166666666667E-2</v>
      </c>
      <c r="P276" s="1">
        <f t="shared" si="18"/>
        <v>6.7570058997050144E-3</v>
      </c>
      <c r="R276" s="1">
        <v>5.9652777777777777E-2</v>
      </c>
      <c r="S276" t="s">
        <v>273</v>
      </c>
      <c r="T276" t="s">
        <v>156</v>
      </c>
    </row>
    <row r="277" spans="1:20" x14ac:dyDescent="0.35">
      <c r="A277">
        <v>2010</v>
      </c>
      <c r="B277" t="s">
        <v>175</v>
      </c>
      <c r="C277">
        <v>4</v>
      </c>
      <c r="D277" t="s">
        <v>83</v>
      </c>
      <c r="E277">
        <v>6.9</v>
      </c>
      <c r="G277" s="1">
        <v>9.8159722222222232E-2</v>
      </c>
      <c r="H277" s="1">
        <f t="shared" si="16"/>
        <v>1.4226046698872787E-2</v>
      </c>
      <c r="I277">
        <v>1221</v>
      </c>
      <c r="J277" s="1">
        <v>0.49332175925925931</v>
      </c>
      <c r="K277">
        <v>1355</v>
      </c>
      <c r="L277">
        <v>1321</v>
      </c>
      <c r="M277">
        <f t="shared" si="19"/>
        <v>-34</v>
      </c>
      <c r="O277" s="1">
        <f t="shared" si="17"/>
        <v>6.1168981481481491E-2</v>
      </c>
      <c r="P277" s="1">
        <f t="shared" si="18"/>
        <v>8.8650697799248536E-3</v>
      </c>
      <c r="R277" s="1">
        <v>3.6990740740740741E-2</v>
      </c>
      <c r="S277" t="s">
        <v>260</v>
      </c>
      <c r="T277" t="s">
        <v>156</v>
      </c>
    </row>
    <row r="278" spans="1:20" x14ac:dyDescent="0.35">
      <c r="A278">
        <v>2010</v>
      </c>
      <c r="B278" t="s">
        <v>175</v>
      </c>
      <c r="C278">
        <v>5</v>
      </c>
      <c r="D278" t="s">
        <v>28</v>
      </c>
      <c r="E278">
        <v>6.8</v>
      </c>
      <c r="G278" s="1">
        <v>0.10070601851851851</v>
      </c>
      <c r="H278" s="1">
        <f t="shared" si="16"/>
        <v>1.4809708605664489E-2</v>
      </c>
      <c r="I278">
        <v>1221</v>
      </c>
      <c r="J278" s="1">
        <v>0.59403935185185186</v>
      </c>
      <c r="K278">
        <v>1321</v>
      </c>
      <c r="L278">
        <v>1266</v>
      </c>
      <c r="M278">
        <f t="shared" si="19"/>
        <v>-55</v>
      </c>
      <c r="O278" s="1">
        <f t="shared" si="17"/>
        <v>6.7002314814814806E-2</v>
      </c>
      <c r="P278" s="1">
        <f t="shared" si="18"/>
        <v>9.8532815904139419E-3</v>
      </c>
      <c r="R278" s="1">
        <v>3.3703703703703701E-2</v>
      </c>
      <c r="S278" t="s">
        <v>281</v>
      </c>
      <c r="T278" t="s">
        <v>198</v>
      </c>
    </row>
    <row r="279" spans="1:20" x14ac:dyDescent="0.35">
      <c r="A279">
        <v>2010</v>
      </c>
      <c r="B279" t="s">
        <v>175</v>
      </c>
      <c r="C279">
        <v>6</v>
      </c>
      <c r="D279" t="s">
        <v>44</v>
      </c>
      <c r="E279">
        <v>9.1999999999999993</v>
      </c>
      <c r="G279" s="1">
        <v>0.10421296296296297</v>
      </c>
      <c r="H279" s="1">
        <f t="shared" si="16"/>
        <v>1.1327495974235106E-2</v>
      </c>
      <c r="I279">
        <v>1090</v>
      </c>
      <c r="J279" s="1">
        <v>0.69825231481481476</v>
      </c>
      <c r="K279">
        <v>1266</v>
      </c>
      <c r="L279">
        <v>1235</v>
      </c>
      <c r="M279">
        <f t="shared" si="19"/>
        <v>-31</v>
      </c>
      <c r="O279" s="1">
        <f t="shared" si="17"/>
        <v>5.9861111111111108E-2</v>
      </c>
      <c r="P279" s="1">
        <f t="shared" si="18"/>
        <v>6.5066425120772946E-3</v>
      </c>
      <c r="R279" s="1">
        <v>4.4351851851851858E-2</v>
      </c>
      <c r="S279" t="s">
        <v>264</v>
      </c>
      <c r="T279" t="s">
        <v>265</v>
      </c>
    </row>
    <row r="280" spans="1:20" x14ac:dyDescent="0.35">
      <c r="A280">
        <v>2010</v>
      </c>
      <c r="B280" t="s">
        <v>175</v>
      </c>
      <c r="C280">
        <v>7</v>
      </c>
      <c r="D280" t="s">
        <v>71</v>
      </c>
      <c r="E280">
        <v>13.4</v>
      </c>
      <c r="G280" s="1">
        <v>0.17809027777777778</v>
      </c>
      <c r="H280" s="1">
        <f t="shared" si="16"/>
        <v>1.3290319237147595E-2</v>
      </c>
      <c r="I280">
        <v>1208</v>
      </c>
      <c r="J280" s="1">
        <v>0.87635416666666666</v>
      </c>
      <c r="K280">
        <v>1235</v>
      </c>
      <c r="L280">
        <v>1193</v>
      </c>
      <c r="M280">
        <f t="shared" si="19"/>
        <v>-42</v>
      </c>
      <c r="O280" s="1">
        <f t="shared" si="17"/>
        <v>0.11400462962962964</v>
      </c>
      <c r="P280" s="1">
        <f t="shared" si="18"/>
        <v>8.5078081813156434E-3</v>
      </c>
      <c r="R280" s="1">
        <v>6.4085648148148142E-2</v>
      </c>
      <c r="S280" t="s">
        <v>212</v>
      </c>
      <c r="T280" t="s">
        <v>213</v>
      </c>
    </row>
    <row r="281" spans="1:20" x14ac:dyDescent="0.35">
      <c r="A281" s="4">
        <v>2010</v>
      </c>
      <c r="B281" s="4" t="s">
        <v>175</v>
      </c>
      <c r="C281" s="4">
        <v>7</v>
      </c>
      <c r="D281" s="4" t="s">
        <v>147</v>
      </c>
      <c r="E281" s="4">
        <v>67.400000000000006</v>
      </c>
      <c r="F281" s="4"/>
      <c r="G281" s="5">
        <v>0.87635416666666666</v>
      </c>
      <c r="H281" s="5">
        <f t="shared" si="16"/>
        <v>1.3002287339268051E-2</v>
      </c>
      <c r="I281" s="4"/>
      <c r="J281" s="5">
        <v>0.87635416666666666</v>
      </c>
      <c r="K281" s="4"/>
      <c r="L281" s="4">
        <v>1193</v>
      </c>
      <c r="M281" s="4"/>
      <c r="N281" s="4"/>
      <c r="O281" s="5">
        <f t="shared" si="17"/>
        <v>0.52032407407407399</v>
      </c>
      <c r="P281" s="5">
        <f t="shared" si="18"/>
        <v>7.7199417518408597E-3</v>
      </c>
      <c r="Q281" s="4"/>
      <c r="R281" s="5">
        <v>0.35603009259259261</v>
      </c>
      <c r="S281" s="4"/>
      <c r="T281" s="4" t="s">
        <v>156</v>
      </c>
    </row>
    <row r="282" spans="1:20" x14ac:dyDescent="0.35">
      <c r="A282">
        <v>2011</v>
      </c>
      <c r="B282" t="s">
        <v>133</v>
      </c>
      <c r="C282">
        <v>1</v>
      </c>
      <c r="D282" t="s">
        <v>25</v>
      </c>
      <c r="E282">
        <v>11.5</v>
      </c>
      <c r="G282" s="1">
        <v>6.3981481481481486E-2</v>
      </c>
      <c r="H282" s="1">
        <f t="shared" si="16"/>
        <v>5.5636070853462161E-3</v>
      </c>
      <c r="I282">
        <v>417</v>
      </c>
      <c r="J282" s="1">
        <v>6.3981481481481486E-2</v>
      </c>
      <c r="L282">
        <v>417</v>
      </c>
      <c r="O282" s="1">
        <f t="shared" si="17"/>
        <v>1.5555555555555559E-2</v>
      </c>
      <c r="P282" s="1">
        <f t="shared" si="18"/>
        <v>1.3526570048309182E-3</v>
      </c>
      <c r="R282" s="1">
        <v>4.8425925925925928E-2</v>
      </c>
      <c r="S282" t="s">
        <v>282</v>
      </c>
      <c r="T282" t="s">
        <v>283</v>
      </c>
    </row>
    <row r="283" spans="1:20" x14ac:dyDescent="0.35">
      <c r="A283">
        <v>2011</v>
      </c>
      <c r="B283" t="s">
        <v>133</v>
      </c>
      <c r="C283">
        <v>2</v>
      </c>
      <c r="D283" t="s">
        <v>41</v>
      </c>
      <c r="E283">
        <v>11.4</v>
      </c>
      <c r="G283" s="1">
        <v>9.9942129629629631E-2</v>
      </c>
      <c r="H283" s="1">
        <f t="shared" si="16"/>
        <v>8.7668534762833008E-3</v>
      </c>
      <c r="I283">
        <v>1164</v>
      </c>
      <c r="J283" s="1">
        <v>0.16393518518518518</v>
      </c>
      <c r="K283">
        <v>417</v>
      </c>
      <c r="L283">
        <v>871</v>
      </c>
      <c r="M283">
        <f t="shared" si="19"/>
        <v>454</v>
      </c>
      <c r="O283" s="1">
        <f t="shared" si="17"/>
        <v>5.2314814814814821E-2</v>
      </c>
      <c r="P283" s="1">
        <f t="shared" si="18"/>
        <v>4.5890188434048089E-3</v>
      </c>
      <c r="R283" s="1">
        <v>4.762731481481481E-2</v>
      </c>
      <c r="S283" t="s">
        <v>284</v>
      </c>
      <c r="T283" t="s">
        <v>285</v>
      </c>
    </row>
    <row r="284" spans="1:20" x14ac:dyDescent="0.35">
      <c r="A284">
        <v>2011</v>
      </c>
      <c r="B284" t="s">
        <v>133</v>
      </c>
      <c r="C284">
        <v>3</v>
      </c>
      <c r="D284" t="s">
        <v>82</v>
      </c>
      <c r="E284">
        <v>13.6</v>
      </c>
      <c r="G284" s="1">
        <v>0.10214120370370371</v>
      </c>
      <c r="H284" s="1">
        <f t="shared" si="16"/>
        <v>7.5103826252723316E-3</v>
      </c>
      <c r="I284">
        <v>1123</v>
      </c>
      <c r="J284" s="1">
        <v>0.26608796296296294</v>
      </c>
      <c r="K284">
        <v>871</v>
      </c>
      <c r="L284">
        <v>964</v>
      </c>
      <c r="M284">
        <f t="shared" si="19"/>
        <v>93</v>
      </c>
      <c r="O284" s="1">
        <f t="shared" si="17"/>
        <v>4.9178240740740745E-2</v>
      </c>
      <c r="P284" s="1">
        <f t="shared" si="18"/>
        <v>3.6160471132897607E-3</v>
      </c>
      <c r="R284" s="1">
        <v>5.2962962962962962E-2</v>
      </c>
      <c r="S284" t="s">
        <v>212</v>
      </c>
      <c r="T284" t="s">
        <v>213</v>
      </c>
    </row>
    <row r="285" spans="1:20" x14ac:dyDescent="0.35">
      <c r="A285">
        <v>2011</v>
      </c>
      <c r="B285" t="s">
        <v>133</v>
      </c>
      <c r="C285">
        <v>4</v>
      </c>
      <c r="D285" t="s">
        <v>56</v>
      </c>
      <c r="E285">
        <v>8.3000000000000007</v>
      </c>
      <c r="G285" s="1">
        <v>5.7268518518518517E-2</v>
      </c>
      <c r="H285" s="1">
        <f t="shared" si="16"/>
        <v>6.8998215082552421E-3</v>
      </c>
      <c r="I285">
        <v>667</v>
      </c>
      <c r="J285" s="1">
        <v>0.32335648148148149</v>
      </c>
      <c r="K285">
        <v>964</v>
      </c>
      <c r="L285">
        <v>865</v>
      </c>
      <c r="M285">
        <f t="shared" si="19"/>
        <v>-99</v>
      </c>
      <c r="O285" s="1">
        <f t="shared" si="17"/>
        <v>2.6967592592592592E-2</v>
      </c>
      <c r="P285" s="1">
        <f t="shared" si="18"/>
        <v>3.2491075412762155E-3</v>
      </c>
      <c r="R285" s="1">
        <v>3.0300925925925926E-2</v>
      </c>
      <c r="S285" t="s">
        <v>286</v>
      </c>
      <c r="T285" t="s">
        <v>154</v>
      </c>
    </row>
    <row r="286" spans="1:20" x14ac:dyDescent="0.35">
      <c r="A286">
        <v>2011</v>
      </c>
      <c r="B286" t="s">
        <v>133</v>
      </c>
      <c r="C286">
        <v>5</v>
      </c>
      <c r="D286" t="s">
        <v>287</v>
      </c>
      <c r="E286">
        <v>8.5</v>
      </c>
      <c r="G286" s="1">
        <v>6.5555555555555547E-2</v>
      </c>
      <c r="H286" s="1">
        <f t="shared" si="16"/>
        <v>7.7124183006535936E-3</v>
      </c>
      <c r="I286">
        <v>829</v>
      </c>
      <c r="J286" s="1">
        <v>0.38892361111111112</v>
      </c>
      <c r="K286">
        <v>865</v>
      </c>
      <c r="L286">
        <v>828</v>
      </c>
      <c r="M286">
        <f t="shared" si="19"/>
        <v>-37</v>
      </c>
      <c r="O286" s="1">
        <f t="shared" si="17"/>
        <v>3.4490740740740738E-2</v>
      </c>
      <c r="P286" s="1">
        <f t="shared" si="18"/>
        <v>4.0577342047930284E-3</v>
      </c>
      <c r="R286" s="1">
        <v>3.1064814814814812E-2</v>
      </c>
      <c r="S286" t="s">
        <v>288</v>
      </c>
      <c r="T286" t="s">
        <v>156</v>
      </c>
    </row>
    <row r="287" spans="1:20" x14ac:dyDescent="0.35">
      <c r="A287">
        <v>2011</v>
      </c>
      <c r="B287" t="s">
        <v>133</v>
      </c>
      <c r="C287">
        <v>6</v>
      </c>
      <c r="D287" t="s">
        <v>59</v>
      </c>
      <c r="E287">
        <v>10.5</v>
      </c>
      <c r="G287" s="1">
        <v>7.857638888888889E-2</v>
      </c>
      <c r="H287" s="1">
        <f t="shared" si="16"/>
        <v>7.4834656084656085E-3</v>
      </c>
      <c r="I287">
        <v>979</v>
      </c>
      <c r="J287" s="1">
        <v>0.46750000000000003</v>
      </c>
      <c r="K287">
        <v>828</v>
      </c>
      <c r="L287">
        <v>822</v>
      </c>
      <c r="M287">
        <f t="shared" si="19"/>
        <v>-6</v>
      </c>
      <c r="O287" s="1">
        <f t="shared" si="17"/>
        <v>4.1944444444444444E-2</v>
      </c>
      <c r="P287" s="1">
        <f t="shared" si="18"/>
        <v>3.9947089947089945E-3</v>
      </c>
      <c r="R287" s="1">
        <v>3.6631944444444446E-2</v>
      </c>
      <c r="S287" t="s">
        <v>289</v>
      </c>
      <c r="T287" t="s">
        <v>245</v>
      </c>
    </row>
    <row r="288" spans="1:20" x14ac:dyDescent="0.35">
      <c r="A288">
        <v>2011</v>
      </c>
      <c r="B288" t="s">
        <v>133</v>
      </c>
      <c r="C288">
        <v>7</v>
      </c>
      <c r="D288" t="s">
        <v>72</v>
      </c>
      <c r="E288">
        <v>15.6</v>
      </c>
      <c r="G288" s="1">
        <v>9.6851851851851856E-2</v>
      </c>
      <c r="H288" s="1">
        <f t="shared" si="16"/>
        <v>6.2084520417853752E-3</v>
      </c>
      <c r="I288">
        <v>550</v>
      </c>
      <c r="J288" s="1">
        <v>0.56436342592592592</v>
      </c>
      <c r="K288">
        <v>822</v>
      </c>
      <c r="L288">
        <v>763</v>
      </c>
      <c r="M288">
        <f t="shared" si="19"/>
        <v>-59</v>
      </c>
      <c r="O288" s="1">
        <f t="shared" si="17"/>
        <v>3.7777777777777778E-2</v>
      </c>
      <c r="P288" s="1">
        <f t="shared" si="18"/>
        <v>2.4216524216524216E-3</v>
      </c>
      <c r="R288" s="1">
        <v>5.9074074074074077E-2</v>
      </c>
      <c r="S288" t="s">
        <v>290</v>
      </c>
      <c r="T288" t="s">
        <v>291</v>
      </c>
    </row>
    <row r="289" spans="1:20" x14ac:dyDescent="0.35">
      <c r="A289" s="4">
        <v>2011</v>
      </c>
      <c r="B289" s="4" t="s">
        <v>133</v>
      </c>
      <c r="C289" s="4">
        <v>7</v>
      </c>
      <c r="D289" s="4" t="s">
        <v>147</v>
      </c>
      <c r="E289" s="4">
        <v>79.400000000000006</v>
      </c>
      <c r="F289" s="4"/>
      <c r="G289" s="5">
        <v>0.56436342592592592</v>
      </c>
      <c r="H289" s="5">
        <f t="shared" si="16"/>
        <v>7.1078517119134241E-3</v>
      </c>
      <c r="I289" s="4"/>
      <c r="J289" s="5">
        <v>0.56436342592592592</v>
      </c>
      <c r="K289" s="4"/>
      <c r="L289" s="4">
        <v>763</v>
      </c>
      <c r="M289" s="4"/>
      <c r="N289" s="4"/>
      <c r="O289" s="5">
        <f t="shared" si="17"/>
        <v>0.24668981481481483</v>
      </c>
      <c r="P289" s="5">
        <f t="shared" si="18"/>
        <v>3.1069246198339399E-3</v>
      </c>
      <c r="Q289" s="4"/>
      <c r="R289" s="5">
        <v>0.31767361111111109</v>
      </c>
      <c r="S289" s="4"/>
      <c r="T289" s="4" t="s">
        <v>156</v>
      </c>
    </row>
    <row r="290" spans="1:20" x14ac:dyDescent="0.35">
      <c r="A290">
        <v>2011</v>
      </c>
      <c r="B290" t="s">
        <v>163</v>
      </c>
      <c r="C290">
        <v>1</v>
      </c>
      <c r="D290" t="s">
        <v>44</v>
      </c>
      <c r="E290">
        <v>11.5</v>
      </c>
      <c r="G290" s="1">
        <v>9.8900462962962954E-2</v>
      </c>
      <c r="H290" s="1">
        <f t="shared" si="16"/>
        <v>8.6000402576489523E-3</v>
      </c>
      <c r="I290">
        <v>1344</v>
      </c>
      <c r="J290" s="1">
        <v>9.8900462962962954E-2</v>
      </c>
      <c r="L290">
        <v>1344</v>
      </c>
      <c r="O290" s="1">
        <f t="shared" si="17"/>
        <v>5.0474537037037026E-2</v>
      </c>
      <c r="P290" s="1">
        <f t="shared" si="18"/>
        <v>4.3890901771336541E-3</v>
      </c>
      <c r="R290" s="1">
        <v>4.8425925925925928E-2</v>
      </c>
      <c r="S290" t="s">
        <v>282</v>
      </c>
      <c r="T290" t="s">
        <v>283</v>
      </c>
    </row>
    <row r="291" spans="1:20" x14ac:dyDescent="0.35">
      <c r="A291">
        <v>2011</v>
      </c>
      <c r="B291" t="s">
        <v>163</v>
      </c>
      <c r="C291">
        <v>2</v>
      </c>
      <c r="D291" t="s">
        <v>43</v>
      </c>
      <c r="E291">
        <v>11.4</v>
      </c>
      <c r="G291" s="1">
        <v>0.11311342592592592</v>
      </c>
      <c r="H291" s="1">
        <f t="shared" si="16"/>
        <v>9.9222303443794665E-3</v>
      </c>
      <c r="I291">
        <v>1306</v>
      </c>
      <c r="J291" s="1">
        <v>0.21201388888888886</v>
      </c>
      <c r="K291">
        <v>1344</v>
      </c>
      <c r="L291">
        <v>1319</v>
      </c>
      <c r="M291">
        <f t="shared" si="19"/>
        <v>-25</v>
      </c>
      <c r="O291" s="1">
        <f t="shared" si="17"/>
        <v>6.5486111111111106E-2</v>
      </c>
      <c r="P291" s="1">
        <f t="shared" si="18"/>
        <v>5.7443957115009738E-3</v>
      </c>
      <c r="R291" s="1">
        <v>4.762731481481481E-2</v>
      </c>
      <c r="S291" t="s">
        <v>284</v>
      </c>
      <c r="T291" t="s">
        <v>285</v>
      </c>
    </row>
    <row r="292" spans="1:20" x14ac:dyDescent="0.35">
      <c r="A292">
        <v>2011</v>
      </c>
      <c r="B292" t="s">
        <v>163</v>
      </c>
      <c r="C292">
        <v>3</v>
      </c>
      <c r="D292" t="s">
        <v>88</v>
      </c>
      <c r="E292">
        <v>13.6</v>
      </c>
      <c r="G292" s="1">
        <v>0.1052199074074074</v>
      </c>
      <c r="H292" s="1">
        <f t="shared" si="16"/>
        <v>7.7367578976034858E-3</v>
      </c>
      <c r="I292">
        <v>1169</v>
      </c>
      <c r="J292" s="1">
        <v>0.31724537037037037</v>
      </c>
      <c r="K292">
        <v>1319</v>
      </c>
      <c r="L292">
        <v>1282</v>
      </c>
      <c r="M292">
        <f t="shared" si="19"/>
        <v>-37</v>
      </c>
      <c r="O292" s="1">
        <f t="shared" si="17"/>
        <v>5.2256944444444439E-2</v>
      </c>
      <c r="P292" s="1">
        <f t="shared" si="18"/>
        <v>3.8424223856209148E-3</v>
      </c>
      <c r="R292" s="1">
        <v>5.2962962962962962E-2</v>
      </c>
      <c r="S292" t="s">
        <v>212</v>
      </c>
      <c r="T292" t="s">
        <v>213</v>
      </c>
    </row>
    <row r="293" spans="1:20" x14ac:dyDescent="0.35">
      <c r="A293">
        <v>2011</v>
      </c>
      <c r="B293" t="s">
        <v>163</v>
      </c>
      <c r="C293">
        <v>4</v>
      </c>
      <c r="D293" t="s">
        <v>40</v>
      </c>
      <c r="E293">
        <v>8.3000000000000007</v>
      </c>
      <c r="G293" s="1">
        <v>7.5127314814814813E-2</v>
      </c>
      <c r="H293" s="1">
        <f t="shared" si="16"/>
        <v>9.0514837126282905E-3</v>
      </c>
      <c r="I293">
        <v>1155</v>
      </c>
      <c r="J293" s="1">
        <v>0.3923726851851852</v>
      </c>
      <c r="K293">
        <v>1282</v>
      </c>
      <c r="L293">
        <v>1252</v>
      </c>
      <c r="M293">
        <f t="shared" si="19"/>
        <v>-30</v>
      </c>
      <c r="O293" s="1">
        <f t="shared" si="17"/>
        <v>4.4826388888888888E-2</v>
      </c>
      <c r="P293" s="1">
        <f t="shared" si="18"/>
        <v>5.4007697456492634E-3</v>
      </c>
      <c r="R293" s="1">
        <v>3.0300925925925926E-2</v>
      </c>
      <c r="S293" t="s">
        <v>286</v>
      </c>
      <c r="T293" t="s">
        <v>154</v>
      </c>
    </row>
    <row r="294" spans="1:20" x14ac:dyDescent="0.35">
      <c r="A294">
        <v>2011</v>
      </c>
      <c r="B294" t="s">
        <v>163</v>
      </c>
      <c r="C294">
        <v>5</v>
      </c>
      <c r="D294" t="s">
        <v>33</v>
      </c>
      <c r="E294">
        <v>8.5</v>
      </c>
      <c r="G294" s="1">
        <v>0.12131944444444444</v>
      </c>
      <c r="H294" s="1">
        <f t="shared" si="16"/>
        <v>1.4272875816993463E-2</v>
      </c>
      <c r="I294">
        <v>1352</v>
      </c>
      <c r="J294" s="1">
        <v>0.51370370370370366</v>
      </c>
      <c r="K294">
        <v>1252</v>
      </c>
      <c r="L294">
        <v>1308</v>
      </c>
      <c r="M294">
        <f t="shared" si="19"/>
        <v>56</v>
      </c>
      <c r="O294" s="1">
        <f t="shared" si="17"/>
        <v>9.0254629629629629E-2</v>
      </c>
      <c r="P294" s="1">
        <f t="shared" si="18"/>
        <v>1.0618191721132897E-2</v>
      </c>
      <c r="R294" s="1">
        <v>3.1064814814814812E-2</v>
      </c>
      <c r="S294" t="s">
        <v>288</v>
      </c>
      <c r="T294" t="s">
        <v>156</v>
      </c>
    </row>
    <row r="295" spans="1:20" x14ac:dyDescent="0.35">
      <c r="A295">
        <v>2011</v>
      </c>
      <c r="B295" t="s">
        <v>163</v>
      </c>
      <c r="C295">
        <v>6</v>
      </c>
      <c r="D295" t="s">
        <v>52</v>
      </c>
      <c r="E295">
        <v>10.5</v>
      </c>
      <c r="G295" s="1">
        <v>9.6585648148148143E-2</v>
      </c>
      <c r="H295" s="1">
        <f t="shared" si="16"/>
        <v>9.1986331569664896E-3</v>
      </c>
      <c r="I295">
        <v>1243</v>
      </c>
      <c r="J295" s="1">
        <v>0.61030092592592589</v>
      </c>
      <c r="K295">
        <v>1308</v>
      </c>
      <c r="L295">
        <v>1281</v>
      </c>
      <c r="M295">
        <f t="shared" si="19"/>
        <v>-27</v>
      </c>
      <c r="O295" s="1">
        <f t="shared" si="17"/>
        <v>5.9953703703703697E-2</v>
      </c>
      <c r="P295" s="1">
        <f t="shared" si="18"/>
        <v>5.7098765432098755E-3</v>
      </c>
      <c r="R295" s="1">
        <v>3.6631944444444446E-2</v>
      </c>
      <c r="S295" t="s">
        <v>289</v>
      </c>
      <c r="T295" t="s">
        <v>245</v>
      </c>
    </row>
    <row r="296" spans="1:20" x14ac:dyDescent="0.35">
      <c r="A296">
        <v>2011</v>
      </c>
      <c r="B296" t="s">
        <v>163</v>
      </c>
      <c r="C296">
        <v>7</v>
      </c>
      <c r="D296" t="s">
        <v>102</v>
      </c>
      <c r="E296">
        <v>15.6</v>
      </c>
      <c r="G296" s="1">
        <v>0.19099537037037037</v>
      </c>
      <c r="H296" s="1">
        <f t="shared" si="16"/>
        <v>1.224329297245964E-2</v>
      </c>
      <c r="I296">
        <v>1282</v>
      </c>
      <c r="J296" s="1">
        <v>0.80129629629629628</v>
      </c>
      <c r="K296">
        <v>1281</v>
      </c>
      <c r="L296">
        <v>1271</v>
      </c>
      <c r="M296">
        <f t="shared" si="19"/>
        <v>-10</v>
      </c>
      <c r="O296" s="1">
        <f t="shared" si="17"/>
        <v>0.13192129629629629</v>
      </c>
      <c r="P296" s="1">
        <f t="shared" si="18"/>
        <v>8.4564933523266859E-3</v>
      </c>
      <c r="R296" s="1">
        <v>5.9074074074074077E-2</v>
      </c>
      <c r="S296" t="s">
        <v>290</v>
      </c>
      <c r="T296" t="s">
        <v>291</v>
      </c>
    </row>
    <row r="297" spans="1:20" x14ac:dyDescent="0.35">
      <c r="A297" s="4">
        <v>2011</v>
      </c>
      <c r="B297" s="4" t="s">
        <v>163</v>
      </c>
      <c r="C297" s="4">
        <v>7</v>
      </c>
      <c r="D297" s="4" t="s">
        <v>147</v>
      </c>
      <c r="E297" s="4">
        <v>79.400000000000006</v>
      </c>
      <c r="F297" s="4"/>
      <c r="G297" s="5">
        <v>0.80129629629629628</v>
      </c>
      <c r="H297" s="5">
        <f t="shared" si="16"/>
        <v>1.0091892900457131E-2</v>
      </c>
      <c r="I297" s="4"/>
      <c r="J297" s="5">
        <v>0.80129629629629628</v>
      </c>
      <c r="K297" s="4"/>
      <c r="L297" s="4">
        <v>1271</v>
      </c>
      <c r="M297" s="4"/>
      <c r="N297" s="4"/>
      <c r="O297" s="5">
        <f t="shared" si="17"/>
        <v>0.4836226851851852</v>
      </c>
      <c r="P297" s="5">
        <f t="shared" si="18"/>
        <v>6.0909658083776472E-3</v>
      </c>
      <c r="Q297" s="4"/>
      <c r="R297" s="5">
        <v>0.31767361111111109</v>
      </c>
      <c r="S297" s="4"/>
      <c r="T297" s="4" t="s">
        <v>156</v>
      </c>
    </row>
    <row r="298" spans="1:20" x14ac:dyDescent="0.35">
      <c r="A298">
        <v>2012</v>
      </c>
      <c r="B298" t="s">
        <v>133</v>
      </c>
      <c r="C298">
        <v>1</v>
      </c>
      <c r="D298" t="s">
        <v>95</v>
      </c>
      <c r="E298">
        <v>12.7</v>
      </c>
      <c r="G298" s="1">
        <v>9.1354166666666667E-2</v>
      </c>
      <c r="H298" s="1">
        <f>G298/E298</f>
        <v>7.1932414698162731E-3</v>
      </c>
      <c r="I298">
        <v>1083</v>
      </c>
      <c r="J298" s="1">
        <v>9.1354166666666667E-2</v>
      </c>
      <c r="L298">
        <v>1083</v>
      </c>
      <c r="O298" s="1">
        <f t="shared" ref="O298:O305" si="20">G298-R298</f>
        <v>3.8483796296296294E-2</v>
      </c>
      <c r="P298" s="1">
        <f t="shared" ref="P298:P305" si="21">O298/E298</f>
        <v>3.030220180810732E-3</v>
      </c>
      <c r="R298" s="1">
        <v>5.2870370370370373E-2</v>
      </c>
      <c r="S298" t="s">
        <v>292</v>
      </c>
      <c r="T298" t="s">
        <v>293</v>
      </c>
    </row>
    <row r="299" spans="1:20" x14ac:dyDescent="0.35">
      <c r="A299">
        <v>2012</v>
      </c>
      <c r="B299" t="s">
        <v>133</v>
      </c>
      <c r="C299">
        <v>2</v>
      </c>
      <c r="D299" t="s">
        <v>56</v>
      </c>
      <c r="E299">
        <v>12.7</v>
      </c>
      <c r="G299" s="1">
        <v>0.10427083333333333</v>
      </c>
      <c r="H299" s="1">
        <f t="shared" ref="H299:H344" si="22">G299/E299</f>
        <v>8.2103018372703413E-3</v>
      </c>
      <c r="I299">
        <v>1211</v>
      </c>
      <c r="J299" s="1">
        <v>0.19562500000000002</v>
      </c>
      <c r="K299">
        <v>1083</v>
      </c>
      <c r="L299">
        <v>1156</v>
      </c>
      <c r="M299">
        <f>L299-K299</f>
        <v>73</v>
      </c>
      <c r="O299" s="1">
        <f t="shared" si="20"/>
        <v>5.4282407407407404E-2</v>
      </c>
      <c r="P299" s="1">
        <f t="shared" si="21"/>
        <v>4.2742053076698745E-3</v>
      </c>
      <c r="R299" s="1">
        <v>4.9988425925925922E-2</v>
      </c>
      <c r="S299" t="s">
        <v>294</v>
      </c>
      <c r="T299" t="s">
        <v>141</v>
      </c>
    </row>
    <row r="300" spans="1:20" x14ac:dyDescent="0.35">
      <c r="A300">
        <v>2012</v>
      </c>
      <c r="B300" t="s">
        <v>133</v>
      </c>
      <c r="C300">
        <v>3</v>
      </c>
      <c r="D300" t="s">
        <v>48</v>
      </c>
      <c r="E300">
        <v>14.1</v>
      </c>
      <c r="G300" s="1">
        <v>8.4548611111111116E-2</v>
      </c>
      <c r="H300" s="1">
        <f t="shared" si="22"/>
        <v>5.9963553979511435E-3</v>
      </c>
      <c r="I300">
        <v>490</v>
      </c>
      <c r="J300" s="1">
        <v>0.28018518518518515</v>
      </c>
      <c r="K300">
        <v>1156</v>
      </c>
      <c r="L300">
        <v>893</v>
      </c>
      <c r="M300">
        <f t="shared" ref="M300:M319" si="23">L300-K300</f>
        <v>-263</v>
      </c>
      <c r="O300" s="1">
        <f t="shared" si="20"/>
        <v>2.9108796296296306E-2</v>
      </c>
      <c r="P300" s="1">
        <f t="shared" si="21"/>
        <v>2.0644536380351993E-3</v>
      </c>
      <c r="R300" s="1">
        <v>5.543981481481481E-2</v>
      </c>
      <c r="S300" t="s">
        <v>295</v>
      </c>
      <c r="T300" t="s">
        <v>223</v>
      </c>
    </row>
    <row r="301" spans="1:20" x14ac:dyDescent="0.35">
      <c r="A301">
        <v>2012</v>
      </c>
      <c r="B301" t="s">
        <v>133</v>
      </c>
      <c r="C301">
        <v>4</v>
      </c>
      <c r="D301" t="s">
        <v>35</v>
      </c>
      <c r="E301">
        <v>7.7</v>
      </c>
      <c r="G301" s="1">
        <v>6.1249999999999999E-2</v>
      </c>
      <c r="H301" s="1">
        <f t="shared" si="22"/>
        <v>7.9545454545454537E-3</v>
      </c>
      <c r="I301">
        <v>860</v>
      </c>
      <c r="J301" s="1">
        <v>0.34143518518518517</v>
      </c>
      <c r="K301">
        <v>893</v>
      </c>
      <c r="L301">
        <v>879</v>
      </c>
      <c r="M301">
        <f t="shared" si="23"/>
        <v>-14</v>
      </c>
      <c r="O301" s="1">
        <f t="shared" si="20"/>
        <v>2.8611111111111108E-2</v>
      </c>
      <c r="P301" s="1">
        <f t="shared" si="21"/>
        <v>3.7157287157287152E-3</v>
      </c>
      <c r="R301" s="1">
        <v>3.2638888888888891E-2</v>
      </c>
      <c r="S301" t="s">
        <v>296</v>
      </c>
      <c r="T301" t="s">
        <v>213</v>
      </c>
    </row>
    <row r="302" spans="1:20" x14ac:dyDescent="0.35">
      <c r="A302">
        <v>2012</v>
      </c>
      <c r="B302" t="s">
        <v>133</v>
      </c>
      <c r="C302">
        <v>5</v>
      </c>
      <c r="D302" t="s">
        <v>287</v>
      </c>
      <c r="E302">
        <v>8.1</v>
      </c>
      <c r="G302" s="1">
        <v>5.2962962962962962E-2</v>
      </c>
      <c r="H302" s="1">
        <f t="shared" si="22"/>
        <v>6.5386374028349337E-3</v>
      </c>
      <c r="I302">
        <v>474</v>
      </c>
      <c r="J302" s="1">
        <v>0.39439814814814816</v>
      </c>
      <c r="K302">
        <v>879</v>
      </c>
      <c r="L302">
        <v>769</v>
      </c>
      <c r="M302">
        <f t="shared" si="23"/>
        <v>-110</v>
      </c>
      <c r="O302" s="1">
        <f t="shared" si="20"/>
        <v>2.0821759259259255E-2</v>
      </c>
      <c r="P302" s="1">
        <f t="shared" si="21"/>
        <v>2.5705875628715129E-3</v>
      </c>
      <c r="R302" s="1">
        <v>3.2141203703703707E-2</v>
      </c>
      <c r="S302" t="s">
        <v>297</v>
      </c>
      <c r="T302" t="s">
        <v>252</v>
      </c>
    </row>
    <row r="303" spans="1:20" x14ac:dyDescent="0.35">
      <c r="A303">
        <v>2012</v>
      </c>
      <c r="B303" t="s">
        <v>133</v>
      </c>
      <c r="C303">
        <v>6</v>
      </c>
      <c r="D303" t="s">
        <v>59</v>
      </c>
      <c r="E303">
        <v>10.199999999999999</v>
      </c>
      <c r="G303" s="1">
        <v>8.8726851851851848E-2</v>
      </c>
      <c r="H303" s="1">
        <f t="shared" si="22"/>
        <v>8.6987109658678285E-3</v>
      </c>
      <c r="I303">
        <v>1076</v>
      </c>
      <c r="J303" s="1">
        <v>0.48313657407407407</v>
      </c>
      <c r="K303">
        <v>769</v>
      </c>
      <c r="L303">
        <v>786</v>
      </c>
      <c r="M303">
        <f t="shared" si="23"/>
        <v>17</v>
      </c>
      <c r="O303" s="1">
        <f t="shared" si="20"/>
        <v>4.8483796296296289E-2</v>
      </c>
      <c r="P303" s="1">
        <f t="shared" si="21"/>
        <v>4.7533133623819893E-3</v>
      </c>
      <c r="R303" s="1">
        <v>4.024305555555556E-2</v>
      </c>
      <c r="S303" t="s">
        <v>298</v>
      </c>
      <c r="T303" t="s">
        <v>167</v>
      </c>
    </row>
    <row r="304" spans="1:20" x14ac:dyDescent="0.35">
      <c r="A304">
        <v>2012</v>
      </c>
      <c r="B304" t="s">
        <v>133</v>
      </c>
      <c r="C304">
        <v>7</v>
      </c>
      <c r="D304" t="s">
        <v>72</v>
      </c>
      <c r="E304">
        <v>15.1</v>
      </c>
      <c r="G304" s="1">
        <v>8.4733796296296293E-2</v>
      </c>
      <c r="H304" s="1">
        <f t="shared" si="22"/>
        <v>5.6115096884964437E-3</v>
      </c>
      <c r="I304">
        <v>228</v>
      </c>
      <c r="J304" s="1">
        <v>0.5678819444444444</v>
      </c>
      <c r="K304">
        <v>786</v>
      </c>
      <c r="L304">
        <v>664</v>
      </c>
      <c r="M304">
        <f t="shared" si="23"/>
        <v>-122</v>
      </c>
      <c r="O304" s="1">
        <f t="shared" si="20"/>
        <v>2.6990740740740739E-2</v>
      </c>
      <c r="P304" s="1">
        <f t="shared" si="21"/>
        <v>1.7874662742212411E-3</v>
      </c>
      <c r="R304" s="1">
        <v>5.7743055555555554E-2</v>
      </c>
      <c r="S304" t="s">
        <v>299</v>
      </c>
      <c r="T304" t="s">
        <v>158</v>
      </c>
    </row>
    <row r="305" spans="1:20" x14ac:dyDescent="0.35">
      <c r="A305" s="4">
        <v>2012</v>
      </c>
      <c r="B305" s="4" t="s">
        <v>133</v>
      </c>
      <c r="C305" s="4">
        <v>7</v>
      </c>
      <c r="D305" s="4" t="s">
        <v>147</v>
      </c>
      <c r="E305" s="4">
        <v>80.599999999999994</v>
      </c>
      <c r="F305" s="4"/>
      <c r="G305" s="5">
        <v>0.5678819444444444</v>
      </c>
      <c r="H305" s="5">
        <f t="shared" si="22"/>
        <v>7.0456816928591119E-3</v>
      </c>
      <c r="I305" s="4"/>
      <c r="J305" s="5">
        <v>0.5678819444444444</v>
      </c>
      <c r="K305" s="4"/>
      <c r="L305" s="4">
        <v>664</v>
      </c>
      <c r="M305" s="4"/>
      <c r="N305" s="4"/>
      <c r="O305" s="5">
        <f t="shared" si="20"/>
        <v>0.23730324074074066</v>
      </c>
      <c r="P305" s="5">
        <f t="shared" si="21"/>
        <v>2.9442089421928123E-3</v>
      </c>
      <c r="Q305" s="4"/>
      <c r="R305" s="5">
        <v>0.33057870370370374</v>
      </c>
      <c r="S305" s="4"/>
      <c r="T305" s="4" t="s">
        <v>213</v>
      </c>
    </row>
    <row r="306" spans="1:20" x14ac:dyDescent="0.35">
      <c r="A306">
        <v>2012</v>
      </c>
      <c r="B306" t="s">
        <v>163</v>
      </c>
      <c r="C306">
        <v>1</v>
      </c>
      <c r="D306" t="s">
        <v>42</v>
      </c>
      <c r="E306">
        <v>12.7</v>
      </c>
      <c r="G306" s="1">
        <v>0.10275462962962963</v>
      </c>
      <c r="H306" s="1">
        <f t="shared" si="22"/>
        <v>8.0909157188684758E-3</v>
      </c>
      <c r="I306">
        <v>1401</v>
      </c>
      <c r="J306" s="1">
        <v>0.10275462962962963</v>
      </c>
      <c r="L306">
        <v>1401</v>
      </c>
      <c r="O306" s="1">
        <f t="shared" ref="O306:O311" si="24">G306-R306</f>
        <v>4.9884259259259253E-2</v>
      </c>
      <c r="P306" s="1">
        <f t="shared" ref="P306:P311" si="25">O306/E306</f>
        <v>3.9278944298629338E-3</v>
      </c>
      <c r="R306" s="1">
        <v>5.2870370370370373E-2</v>
      </c>
      <c r="S306" t="s">
        <v>292</v>
      </c>
      <c r="T306" t="s">
        <v>293</v>
      </c>
    </row>
    <row r="307" spans="1:20" x14ac:dyDescent="0.35">
      <c r="A307">
        <v>2012</v>
      </c>
      <c r="B307" t="s">
        <v>163</v>
      </c>
      <c r="C307">
        <v>2</v>
      </c>
      <c r="D307" t="s">
        <v>41</v>
      </c>
      <c r="E307">
        <v>12.7</v>
      </c>
      <c r="G307" s="1">
        <v>0.1248611111111111</v>
      </c>
      <c r="H307" s="1">
        <f t="shared" si="22"/>
        <v>9.8315835520559926E-3</v>
      </c>
      <c r="I307">
        <v>1474</v>
      </c>
      <c r="J307" s="1">
        <v>0.22761574074074076</v>
      </c>
      <c r="K307">
        <v>1401</v>
      </c>
      <c r="L307">
        <v>1446</v>
      </c>
      <c r="M307">
        <f t="shared" si="23"/>
        <v>45</v>
      </c>
      <c r="O307" s="1">
        <f t="shared" si="24"/>
        <v>7.4872685185185181E-2</v>
      </c>
      <c r="P307" s="1">
        <f t="shared" si="25"/>
        <v>5.8954870224555266E-3</v>
      </c>
      <c r="R307" s="1">
        <v>4.9988425925925922E-2</v>
      </c>
      <c r="S307" t="s">
        <v>294</v>
      </c>
      <c r="T307" t="s">
        <v>141</v>
      </c>
    </row>
    <row r="308" spans="1:20" x14ac:dyDescent="0.35">
      <c r="A308">
        <v>2012</v>
      </c>
      <c r="B308" t="s">
        <v>163</v>
      </c>
      <c r="C308">
        <v>3</v>
      </c>
      <c r="D308" t="s">
        <v>66</v>
      </c>
      <c r="E308">
        <v>14.1</v>
      </c>
      <c r="G308" s="1">
        <v>0.11659722222222223</v>
      </c>
      <c r="H308" s="1">
        <f t="shared" si="22"/>
        <v>8.2693065405831361E-3</v>
      </c>
      <c r="I308">
        <v>1265</v>
      </c>
      <c r="J308" s="1">
        <v>0.34422453703703698</v>
      </c>
      <c r="K308">
        <v>1446</v>
      </c>
      <c r="L308">
        <v>1371</v>
      </c>
      <c r="M308">
        <f t="shared" si="23"/>
        <v>-75</v>
      </c>
      <c r="O308" s="1">
        <f t="shared" si="24"/>
        <v>6.1157407407407417E-2</v>
      </c>
      <c r="P308" s="1">
        <f t="shared" si="25"/>
        <v>4.3374047806671928E-3</v>
      </c>
      <c r="R308" s="1">
        <v>5.543981481481481E-2</v>
      </c>
      <c r="S308" t="s">
        <v>295</v>
      </c>
      <c r="T308" t="s">
        <v>223</v>
      </c>
    </row>
    <row r="309" spans="1:20" x14ac:dyDescent="0.35">
      <c r="A309">
        <v>2012</v>
      </c>
      <c r="B309" t="s">
        <v>163</v>
      </c>
      <c r="C309">
        <v>4</v>
      </c>
      <c r="D309" t="s">
        <v>43</v>
      </c>
      <c r="E309">
        <v>7.7</v>
      </c>
      <c r="G309" s="1">
        <v>5.9652777777777777E-2</v>
      </c>
      <c r="H309" s="1">
        <f t="shared" si="22"/>
        <v>7.7471139971139972E-3</v>
      </c>
      <c r="I309">
        <v>810</v>
      </c>
      <c r="J309" s="1">
        <v>0.40387731481481487</v>
      </c>
      <c r="K309">
        <v>1371</v>
      </c>
      <c r="L309">
        <v>1279</v>
      </c>
      <c r="M309">
        <f t="shared" si="23"/>
        <v>-92</v>
      </c>
      <c r="O309" s="1">
        <f t="shared" si="24"/>
        <v>2.7013888888888886E-2</v>
      </c>
      <c r="P309" s="1">
        <f t="shared" si="25"/>
        <v>3.5082972582972578E-3</v>
      </c>
      <c r="R309" s="1">
        <v>3.2638888888888891E-2</v>
      </c>
      <c r="S309" t="s">
        <v>296</v>
      </c>
      <c r="T309" t="s">
        <v>213</v>
      </c>
    </row>
    <row r="310" spans="1:20" x14ac:dyDescent="0.35">
      <c r="A310">
        <v>2012</v>
      </c>
      <c r="B310" t="s">
        <v>163</v>
      </c>
      <c r="C310">
        <v>5</v>
      </c>
      <c r="D310" t="s">
        <v>83</v>
      </c>
      <c r="E310">
        <v>8.1</v>
      </c>
      <c r="G310" s="1">
        <v>8.2870370370370372E-2</v>
      </c>
      <c r="H310" s="1">
        <f t="shared" si="22"/>
        <v>1.0230909922267948E-2</v>
      </c>
      <c r="I310">
        <v>1298</v>
      </c>
      <c r="J310" s="1">
        <v>0.48674768518518513</v>
      </c>
      <c r="K310">
        <v>1279</v>
      </c>
      <c r="L310">
        <v>1263</v>
      </c>
      <c r="M310">
        <f t="shared" si="23"/>
        <v>-16</v>
      </c>
      <c r="O310" s="1">
        <f t="shared" si="24"/>
        <v>5.0729166666666665E-2</v>
      </c>
      <c r="P310" s="1">
        <f t="shared" si="25"/>
        <v>6.2628600823045272E-3</v>
      </c>
      <c r="R310" s="1">
        <v>3.2141203703703707E-2</v>
      </c>
      <c r="S310" t="s">
        <v>297</v>
      </c>
      <c r="T310" t="s">
        <v>252</v>
      </c>
    </row>
    <row r="311" spans="1:20" x14ac:dyDescent="0.35">
      <c r="A311">
        <v>2012</v>
      </c>
      <c r="B311" t="s">
        <v>163</v>
      </c>
      <c r="C311">
        <v>6</v>
      </c>
      <c r="D311" t="s">
        <v>71</v>
      </c>
      <c r="E311">
        <v>10.199999999999999</v>
      </c>
      <c r="G311" s="1">
        <v>7.8078703703703692E-2</v>
      </c>
      <c r="H311" s="1">
        <f t="shared" si="22"/>
        <v>7.6547748729121276E-3</v>
      </c>
      <c r="I311">
        <v>795</v>
      </c>
      <c r="J311" s="1">
        <v>0.56482638888888892</v>
      </c>
      <c r="K311">
        <v>1263</v>
      </c>
      <c r="L311">
        <v>1181</v>
      </c>
      <c r="M311">
        <f t="shared" si="23"/>
        <v>-82</v>
      </c>
      <c r="O311" s="1">
        <f t="shared" si="24"/>
        <v>3.7835648148148132E-2</v>
      </c>
      <c r="P311" s="1">
        <f t="shared" si="25"/>
        <v>3.7093772694262875E-3</v>
      </c>
      <c r="R311" s="1">
        <v>4.024305555555556E-2</v>
      </c>
      <c r="S311" t="s">
        <v>298</v>
      </c>
      <c r="T311" t="s">
        <v>167</v>
      </c>
    </row>
    <row r="312" spans="1:20" x14ac:dyDescent="0.35">
      <c r="A312">
        <v>2012</v>
      </c>
      <c r="B312" t="s">
        <v>163</v>
      </c>
      <c r="C312">
        <v>7</v>
      </c>
      <c r="D312" t="s">
        <v>36</v>
      </c>
      <c r="E312">
        <v>15.1</v>
      </c>
      <c r="F312" t="s">
        <v>111</v>
      </c>
      <c r="H312" s="1"/>
      <c r="K312">
        <v>1181</v>
      </c>
      <c r="O312" s="1"/>
      <c r="P312" s="1"/>
      <c r="R312" s="1">
        <v>5.7743055555555554E-2</v>
      </c>
      <c r="S312" t="s">
        <v>299</v>
      </c>
      <c r="T312" t="s">
        <v>158</v>
      </c>
    </row>
    <row r="313" spans="1:20" x14ac:dyDescent="0.35">
      <c r="A313" s="4">
        <v>2012</v>
      </c>
      <c r="B313" s="4" t="s">
        <v>163</v>
      </c>
      <c r="C313" s="4">
        <v>7</v>
      </c>
      <c r="D313" s="4" t="s">
        <v>147</v>
      </c>
      <c r="E313" s="4">
        <v>80.599999999999994</v>
      </c>
      <c r="F313" s="4" t="s">
        <v>111</v>
      </c>
      <c r="G313" s="4"/>
      <c r="H313" s="5"/>
      <c r="I313" s="4"/>
      <c r="J313" s="4"/>
      <c r="K313" s="4"/>
      <c r="L313" s="4"/>
      <c r="M313" s="4"/>
      <c r="N313" s="4"/>
      <c r="O313" s="5"/>
      <c r="P313" s="5"/>
      <c r="Q313" s="4"/>
      <c r="R313" s="5">
        <v>0.33057870370370374</v>
      </c>
      <c r="S313" s="4"/>
      <c r="T313" s="4" t="s">
        <v>213</v>
      </c>
    </row>
    <row r="314" spans="1:20" x14ac:dyDescent="0.35">
      <c r="A314">
        <v>2012</v>
      </c>
      <c r="B314" t="s">
        <v>175</v>
      </c>
      <c r="C314">
        <v>1</v>
      </c>
      <c r="D314" t="s">
        <v>44</v>
      </c>
      <c r="E314">
        <v>12.7</v>
      </c>
      <c r="G314" s="1">
        <v>0.11766203703703704</v>
      </c>
      <c r="H314" s="1">
        <f t="shared" si="22"/>
        <v>9.2647273257509492E-3</v>
      </c>
      <c r="I314">
        <v>1562</v>
      </c>
      <c r="J314" s="1">
        <v>0.11766203703703704</v>
      </c>
      <c r="L314">
        <v>1562</v>
      </c>
      <c r="O314" s="1">
        <f t="shared" ref="O314:O344" si="26">G314-R314</f>
        <v>6.4791666666666664E-2</v>
      </c>
      <c r="P314" s="1">
        <f t="shared" ref="P314:P344" si="27">O314/E314</f>
        <v>5.1017060367454072E-3</v>
      </c>
      <c r="R314" s="1">
        <v>5.2870370370370373E-2</v>
      </c>
      <c r="S314" t="s">
        <v>292</v>
      </c>
      <c r="T314" t="s">
        <v>293</v>
      </c>
    </row>
    <row r="315" spans="1:20" x14ac:dyDescent="0.35">
      <c r="A315">
        <v>2012</v>
      </c>
      <c r="B315" t="s">
        <v>175</v>
      </c>
      <c r="C315">
        <v>2</v>
      </c>
      <c r="D315" t="s">
        <v>27</v>
      </c>
      <c r="E315">
        <v>12.7</v>
      </c>
      <c r="G315" s="1">
        <v>0.10379629629629629</v>
      </c>
      <c r="H315" s="1">
        <f t="shared" si="22"/>
        <v>8.1729367162438026E-3</v>
      </c>
      <c r="I315">
        <v>1200</v>
      </c>
      <c r="J315" s="1">
        <v>0.22145833333333334</v>
      </c>
      <c r="K315">
        <v>1562</v>
      </c>
      <c r="L315">
        <v>1419</v>
      </c>
      <c r="M315">
        <f t="shared" si="23"/>
        <v>-143</v>
      </c>
      <c r="O315" s="1">
        <f t="shared" si="26"/>
        <v>5.3807870370370367E-2</v>
      </c>
      <c r="P315" s="1">
        <f t="shared" si="27"/>
        <v>4.2368401866433366E-3</v>
      </c>
      <c r="R315" s="1">
        <v>4.9988425925925922E-2</v>
      </c>
      <c r="S315" t="s">
        <v>294</v>
      </c>
      <c r="T315" t="s">
        <v>141</v>
      </c>
    </row>
    <row r="316" spans="1:20" x14ac:dyDescent="0.35">
      <c r="A316">
        <v>2012</v>
      </c>
      <c r="B316" t="s">
        <v>175</v>
      </c>
      <c r="C316">
        <v>3</v>
      </c>
      <c r="D316" t="s">
        <v>88</v>
      </c>
      <c r="E316">
        <v>14.1</v>
      </c>
      <c r="G316" s="1">
        <v>0.11079861111111111</v>
      </c>
      <c r="H316" s="1">
        <f t="shared" si="22"/>
        <v>7.858057525610718E-3</v>
      </c>
      <c r="I316">
        <v>1177</v>
      </c>
      <c r="J316" s="1">
        <v>0.33226851851851852</v>
      </c>
      <c r="K316">
        <v>1419</v>
      </c>
      <c r="L316">
        <v>1330</v>
      </c>
      <c r="M316">
        <f t="shared" si="23"/>
        <v>-89</v>
      </c>
      <c r="O316" s="1">
        <f t="shared" si="26"/>
        <v>5.5358796296296302E-2</v>
      </c>
      <c r="P316" s="1">
        <f t="shared" si="27"/>
        <v>3.926155765694773E-3</v>
      </c>
      <c r="R316" s="1">
        <v>5.543981481481481E-2</v>
      </c>
      <c r="S316" t="s">
        <v>295</v>
      </c>
      <c r="T316" t="s">
        <v>223</v>
      </c>
    </row>
    <row r="317" spans="1:20" x14ac:dyDescent="0.35">
      <c r="A317">
        <v>2012</v>
      </c>
      <c r="B317" t="s">
        <v>175</v>
      </c>
      <c r="C317">
        <v>4</v>
      </c>
      <c r="D317" t="s">
        <v>55</v>
      </c>
      <c r="E317">
        <v>7.7</v>
      </c>
      <c r="G317" s="1">
        <v>7.6365740740740748E-2</v>
      </c>
      <c r="H317" s="1">
        <f t="shared" si="22"/>
        <v>9.9176286676286689E-3</v>
      </c>
      <c r="I317">
        <v>1266</v>
      </c>
      <c r="J317" s="1">
        <v>0.40864583333333332</v>
      </c>
      <c r="K317">
        <v>1330</v>
      </c>
      <c r="L317">
        <v>1289</v>
      </c>
      <c r="M317">
        <f t="shared" si="23"/>
        <v>-41</v>
      </c>
      <c r="O317" s="1">
        <f t="shared" si="26"/>
        <v>4.3726851851851857E-2</v>
      </c>
      <c r="P317" s="1">
        <f t="shared" si="27"/>
        <v>5.678811928811929E-3</v>
      </c>
      <c r="R317" s="1">
        <v>3.2638888888888891E-2</v>
      </c>
      <c r="S317" t="s">
        <v>296</v>
      </c>
      <c r="T317" t="s">
        <v>213</v>
      </c>
    </row>
    <row r="318" spans="1:20" x14ac:dyDescent="0.35">
      <c r="A318">
        <v>2012</v>
      </c>
      <c r="B318" t="s">
        <v>175</v>
      </c>
      <c r="C318">
        <v>5</v>
      </c>
      <c r="D318" t="s">
        <v>33</v>
      </c>
      <c r="E318">
        <v>8.1</v>
      </c>
      <c r="G318" s="1">
        <v>9.2754629629629617E-2</v>
      </c>
      <c r="H318" s="1">
        <f t="shared" si="22"/>
        <v>1.1451188843164151E-2</v>
      </c>
      <c r="I318">
        <v>1384</v>
      </c>
      <c r="J318" s="1">
        <v>0.50140046296296303</v>
      </c>
      <c r="K318">
        <v>1289</v>
      </c>
      <c r="L318">
        <v>1309</v>
      </c>
      <c r="M318">
        <f t="shared" si="23"/>
        <v>20</v>
      </c>
      <c r="O318" s="1">
        <f t="shared" si="26"/>
        <v>6.0613425925925911E-2</v>
      </c>
      <c r="P318" s="1">
        <f t="shared" si="27"/>
        <v>7.4831390032007302E-3</v>
      </c>
      <c r="R318" s="1">
        <v>3.2141203703703707E-2</v>
      </c>
      <c r="S318" t="s">
        <v>297</v>
      </c>
      <c r="T318" t="s">
        <v>252</v>
      </c>
    </row>
    <row r="319" spans="1:20" x14ac:dyDescent="0.35">
      <c r="A319">
        <v>2012</v>
      </c>
      <c r="B319" t="s">
        <v>175</v>
      </c>
      <c r="C319">
        <v>6</v>
      </c>
      <c r="D319" t="s">
        <v>47</v>
      </c>
      <c r="E319">
        <v>10.199999999999999</v>
      </c>
      <c r="G319" s="1">
        <v>7.5798611111111108E-2</v>
      </c>
      <c r="H319" s="1">
        <f t="shared" si="22"/>
        <v>7.4312363834422657E-3</v>
      </c>
      <c r="I319">
        <v>731</v>
      </c>
      <c r="J319" s="1">
        <v>0.57721064814814815</v>
      </c>
      <c r="K319">
        <v>1309</v>
      </c>
      <c r="L319">
        <v>1221</v>
      </c>
      <c r="M319">
        <f t="shared" si="23"/>
        <v>-88</v>
      </c>
      <c r="O319" s="1">
        <f t="shared" si="26"/>
        <v>3.5555555555555549E-2</v>
      </c>
      <c r="P319" s="1">
        <f t="shared" si="27"/>
        <v>3.4858387799564265E-3</v>
      </c>
      <c r="R319" s="1">
        <v>4.024305555555556E-2</v>
      </c>
      <c r="S319" t="s">
        <v>298</v>
      </c>
      <c r="T319" t="s">
        <v>167</v>
      </c>
    </row>
    <row r="320" spans="1:20" x14ac:dyDescent="0.35">
      <c r="A320">
        <v>2012</v>
      </c>
      <c r="B320" t="s">
        <v>175</v>
      </c>
      <c r="C320">
        <v>7</v>
      </c>
      <c r="D320" t="s">
        <v>102</v>
      </c>
      <c r="E320">
        <v>15.1</v>
      </c>
      <c r="G320" s="1">
        <v>0.1496990740740741</v>
      </c>
      <c r="H320" s="1">
        <f t="shared" si="22"/>
        <v>9.9138459651704706E-3</v>
      </c>
      <c r="I320">
        <v>1329</v>
      </c>
      <c r="J320" s="1">
        <v>0.72692129629629632</v>
      </c>
      <c r="K320">
        <v>1221</v>
      </c>
      <c r="L320">
        <v>1219</v>
      </c>
      <c r="M320">
        <f>L320-K320</f>
        <v>-2</v>
      </c>
      <c r="O320" s="1">
        <f t="shared" si="26"/>
        <v>9.1956018518518534E-2</v>
      </c>
      <c r="P320" s="1">
        <f t="shared" si="27"/>
        <v>6.089802550895267E-3</v>
      </c>
      <c r="R320" s="1">
        <v>5.7743055555555554E-2</v>
      </c>
      <c r="S320" t="s">
        <v>299</v>
      </c>
      <c r="T320" t="s">
        <v>158</v>
      </c>
    </row>
    <row r="321" spans="1:20" x14ac:dyDescent="0.35">
      <c r="A321" s="4">
        <v>2012</v>
      </c>
      <c r="B321" s="4" t="s">
        <v>175</v>
      </c>
      <c r="C321" s="4">
        <v>7</v>
      </c>
      <c r="D321" s="4" t="s">
        <v>147</v>
      </c>
      <c r="E321" s="4">
        <v>80.599999999999994</v>
      </c>
      <c r="F321" s="4"/>
      <c r="G321" s="5">
        <v>0.72692129629629632</v>
      </c>
      <c r="H321" s="5">
        <f>G321/E321</f>
        <v>9.0188746438746442E-3</v>
      </c>
      <c r="I321" s="4"/>
      <c r="J321" s="5">
        <v>0.72692129629629632</v>
      </c>
      <c r="K321" s="4"/>
      <c r="L321" s="4">
        <v>1219</v>
      </c>
      <c r="M321" s="4"/>
      <c r="N321" s="4"/>
      <c r="O321" s="5">
        <f t="shared" si="26"/>
        <v>0.39634259259259258</v>
      </c>
      <c r="P321" s="5">
        <f t="shared" si="27"/>
        <v>4.917401893208345E-3</v>
      </c>
      <c r="Q321" s="4"/>
      <c r="R321" s="5">
        <v>0.33057870370370374</v>
      </c>
      <c r="S321" s="4"/>
      <c r="T321" s="4" t="s">
        <v>213</v>
      </c>
    </row>
    <row r="322" spans="1:20" x14ac:dyDescent="0.35">
      <c r="A322">
        <v>2013</v>
      </c>
      <c r="B322" t="s">
        <v>133</v>
      </c>
      <c r="C322">
        <v>1</v>
      </c>
      <c r="D322" t="s">
        <v>72</v>
      </c>
      <c r="E322">
        <v>12.2</v>
      </c>
      <c r="G322" s="1">
        <v>7.1099537037037031E-2</v>
      </c>
      <c r="H322" s="1">
        <f t="shared" si="22"/>
        <v>5.8278309046751664E-3</v>
      </c>
      <c r="I322">
        <v>793</v>
      </c>
      <c r="J322" s="1">
        <v>7.1099537037037031E-2</v>
      </c>
      <c r="K322" s="23"/>
      <c r="L322" s="23">
        <v>793</v>
      </c>
      <c r="O322" s="1">
        <f t="shared" si="26"/>
        <v>2.2604166666666654E-2</v>
      </c>
      <c r="P322" s="1">
        <f t="shared" si="27"/>
        <v>1.8528005464480866E-3</v>
      </c>
      <c r="R322" s="1">
        <v>4.8495370370370376E-2</v>
      </c>
      <c r="S322" t="s">
        <v>300</v>
      </c>
      <c r="T322" t="s">
        <v>301</v>
      </c>
    </row>
    <row r="323" spans="1:20" x14ac:dyDescent="0.35">
      <c r="A323">
        <v>2013</v>
      </c>
      <c r="B323" t="s">
        <v>133</v>
      </c>
      <c r="C323">
        <v>2</v>
      </c>
      <c r="D323" t="s">
        <v>42</v>
      </c>
      <c r="E323">
        <v>13</v>
      </c>
      <c r="G323" s="1">
        <v>9.1516203703703711E-2</v>
      </c>
      <c r="H323" s="1">
        <f t="shared" si="22"/>
        <v>7.0397079772079778E-3</v>
      </c>
      <c r="I323">
        <v>1232</v>
      </c>
      <c r="J323" s="1">
        <v>0.16262731481481482</v>
      </c>
      <c r="K323" s="23">
        <v>793</v>
      </c>
      <c r="L323" s="23">
        <v>1018</v>
      </c>
      <c r="M323" s="23">
        <f>L323-K323</f>
        <v>225</v>
      </c>
      <c r="O323" s="1">
        <f t="shared" si="26"/>
        <v>4.3101851851851856E-2</v>
      </c>
      <c r="P323" s="1">
        <f t="shared" si="27"/>
        <v>3.3155270655270659E-3</v>
      </c>
      <c r="R323" s="1">
        <v>4.8414351851851854E-2</v>
      </c>
      <c r="S323" t="s">
        <v>302</v>
      </c>
      <c r="T323" t="s">
        <v>303</v>
      </c>
    </row>
    <row r="324" spans="1:20" x14ac:dyDescent="0.35">
      <c r="A324">
        <v>2013</v>
      </c>
      <c r="B324" t="s">
        <v>133</v>
      </c>
      <c r="C324">
        <v>3</v>
      </c>
      <c r="D324" t="s">
        <v>25</v>
      </c>
      <c r="E324">
        <v>14.4</v>
      </c>
      <c r="G324" s="1">
        <v>8.0914351851851848E-2</v>
      </c>
      <c r="H324" s="1">
        <f t="shared" si="22"/>
        <v>5.6190522119341562E-3</v>
      </c>
      <c r="I324">
        <v>585</v>
      </c>
      <c r="J324" s="1">
        <v>0.24354166666666666</v>
      </c>
      <c r="K324" s="23">
        <v>1018</v>
      </c>
      <c r="L324" s="23">
        <v>831</v>
      </c>
      <c r="M324" s="23">
        <f t="shared" ref="M324:M328" si="28">L324-K324</f>
        <v>-187</v>
      </c>
      <c r="O324" s="1">
        <f t="shared" si="26"/>
        <v>2.5208333333333326E-2</v>
      </c>
      <c r="P324" s="1">
        <f t="shared" si="27"/>
        <v>1.7505787037037032E-3</v>
      </c>
      <c r="R324" s="1">
        <v>5.5706018518518523E-2</v>
      </c>
      <c r="S324" t="s">
        <v>304</v>
      </c>
      <c r="T324" t="s">
        <v>305</v>
      </c>
    </row>
    <row r="325" spans="1:20" x14ac:dyDescent="0.35">
      <c r="A325">
        <v>2013</v>
      </c>
      <c r="B325" t="s">
        <v>133</v>
      </c>
      <c r="C325">
        <v>4</v>
      </c>
      <c r="D325" t="s">
        <v>56</v>
      </c>
      <c r="E325">
        <v>7.8</v>
      </c>
      <c r="G325" s="1">
        <v>4.6979166666666662E-2</v>
      </c>
      <c r="H325" s="1">
        <f t="shared" si="22"/>
        <v>6.0229700854700849E-3</v>
      </c>
      <c r="I325">
        <v>703</v>
      </c>
      <c r="J325" s="1">
        <v>0.29053240740740743</v>
      </c>
      <c r="K325" s="23">
        <v>831</v>
      </c>
      <c r="L325" s="23">
        <v>787</v>
      </c>
      <c r="M325" s="23">
        <f t="shared" si="28"/>
        <v>-44</v>
      </c>
      <c r="O325" s="1">
        <f t="shared" si="26"/>
        <v>1.9918981481481475E-2</v>
      </c>
      <c r="P325" s="1">
        <f t="shared" si="27"/>
        <v>2.553715574548907E-3</v>
      </c>
      <c r="R325" s="1">
        <v>2.7060185185185187E-2</v>
      </c>
      <c r="S325" t="s">
        <v>306</v>
      </c>
      <c r="T325" t="s">
        <v>307</v>
      </c>
    </row>
    <row r="326" spans="1:20" x14ac:dyDescent="0.35">
      <c r="A326">
        <v>2013</v>
      </c>
      <c r="B326" t="s">
        <v>133</v>
      </c>
      <c r="C326">
        <v>5</v>
      </c>
      <c r="D326" t="s">
        <v>88</v>
      </c>
      <c r="E326">
        <v>7.7</v>
      </c>
      <c r="G326" s="1">
        <v>5.3715277777777772E-2</v>
      </c>
      <c r="H326" s="1">
        <f t="shared" si="22"/>
        <v>6.9760101010101E-3</v>
      </c>
      <c r="I326">
        <v>904</v>
      </c>
      <c r="J326" s="1">
        <v>0.34425925925925926</v>
      </c>
      <c r="K326" s="23">
        <v>787</v>
      </c>
      <c r="L326" s="23">
        <v>792</v>
      </c>
      <c r="M326" s="23">
        <f t="shared" si="28"/>
        <v>5</v>
      </c>
      <c r="O326" s="1">
        <f t="shared" si="26"/>
        <v>2.8298611111111104E-2</v>
      </c>
      <c r="P326" s="1">
        <f t="shared" si="27"/>
        <v>3.6751443001442992E-3</v>
      </c>
      <c r="R326" s="1">
        <v>2.5416666666666667E-2</v>
      </c>
      <c r="S326" t="s">
        <v>308</v>
      </c>
      <c r="T326" t="s">
        <v>241</v>
      </c>
    </row>
    <row r="327" spans="1:20" x14ac:dyDescent="0.35">
      <c r="A327">
        <v>2013</v>
      </c>
      <c r="B327" t="s">
        <v>133</v>
      </c>
      <c r="C327">
        <v>6</v>
      </c>
      <c r="D327" t="s">
        <v>95</v>
      </c>
      <c r="E327">
        <v>11.7</v>
      </c>
      <c r="G327" s="1">
        <v>6.6863425925925923E-2</v>
      </c>
      <c r="H327" s="1">
        <f t="shared" si="22"/>
        <v>5.7148227287116176E-3</v>
      </c>
      <c r="I327">
        <v>450</v>
      </c>
      <c r="J327" s="1">
        <v>0.41113425925925928</v>
      </c>
      <c r="K327" s="23">
        <v>792</v>
      </c>
      <c r="L327" s="23">
        <v>708</v>
      </c>
      <c r="M327" s="23">
        <f t="shared" si="28"/>
        <v>-84</v>
      </c>
      <c r="O327" s="1">
        <f t="shared" si="26"/>
        <v>2.5046296296296296E-2</v>
      </c>
      <c r="P327" s="1">
        <f t="shared" si="27"/>
        <v>2.1407090851535298E-3</v>
      </c>
      <c r="R327" s="1">
        <v>4.1817129629629628E-2</v>
      </c>
      <c r="S327" t="s">
        <v>264</v>
      </c>
      <c r="T327" t="s">
        <v>265</v>
      </c>
    </row>
    <row r="328" spans="1:20" x14ac:dyDescent="0.35">
      <c r="A328">
        <v>2013</v>
      </c>
      <c r="B328" t="s">
        <v>133</v>
      </c>
      <c r="C328">
        <v>7</v>
      </c>
      <c r="D328" t="s">
        <v>48</v>
      </c>
      <c r="E328">
        <v>15.1</v>
      </c>
      <c r="G328" s="1">
        <v>9.420138888888889E-2</v>
      </c>
      <c r="H328" s="1">
        <f t="shared" si="22"/>
        <v>6.2385025754231058E-3</v>
      </c>
      <c r="I328">
        <v>773</v>
      </c>
      <c r="J328" s="1">
        <v>0.50533564814814813</v>
      </c>
      <c r="K328" s="23">
        <v>708</v>
      </c>
      <c r="L328" s="23">
        <v>692</v>
      </c>
      <c r="M328" s="23">
        <f t="shared" si="28"/>
        <v>-16</v>
      </c>
      <c r="O328" s="1">
        <f t="shared" si="26"/>
        <v>3.9432870370370368E-2</v>
      </c>
      <c r="P328" s="1">
        <f t="shared" si="27"/>
        <v>2.6114483688986999E-3</v>
      </c>
      <c r="R328" s="1">
        <v>5.4768518518518522E-2</v>
      </c>
      <c r="S328" t="s">
        <v>277</v>
      </c>
      <c r="T328" t="s">
        <v>167</v>
      </c>
    </row>
    <row r="329" spans="1:20" x14ac:dyDescent="0.35">
      <c r="A329" s="4">
        <v>2013</v>
      </c>
      <c r="B329" s="4" t="s">
        <v>133</v>
      </c>
      <c r="C329" s="4">
        <v>7</v>
      </c>
      <c r="D329" s="4" t="s">
        <v>147</v>
      </c>
      <c r="E329" s="4">
        <v>81.900000000000006</v>
      </c>
      <c r="F329" s="4"/>
      <c r="G329" s="26">
        <v>0.50533564814814813</v>
      </c>
      <c r="H329" s="5">
        <f t="shared" si="22"/>
        <v>6.1701544340433227E-3</v>
      </c>
      <c r="I329" s="4"/>
      <c r="J329" s="5">
        <v>0.50533564814814813</v>
      </c>
      <c r="K329" s="27"/>
      <c r="L329" s="27">
        <v>692</v>
      </c>
      <c r="M329" s="4"/>
      <c r="N329" s="4"/>
      <c r="O329" s="5">
        <f t="shared" si="26"/>
        <v>0.19424768518518515</v>
      </c>
      <c r="P329" s="5">
        <f t="shared" si="27"/>
        <v>2.3717666078777182E-3</v>
      </c>
      <c r="Q329" s="4"/>
      <c r="R329" s="5">
        <v>0.31108796296296298</v>
      </c>
      <c r="S329" s="4"/>
      <c r="T329" s="4" t="s">
        <v>213</v>
      </c>
    </row>
    <row r="330" spans="1:20" x14ac:dyDescent="0.35">
      <c r="A330">
        <v>2013</v>
      </c>
      <c r="B330" t="s">
        <v>163</v>
      </c>
      <c r="C330">
        <v>1</v>
      </c>
      <c r="D330" t="s">
        <v>44</v>
      </c>
      <c r="E330">
        <v>12.2</v>
      </c>
      <c r="G330" s="1">
        <v>8.9942129629629622E-2</v>
      </c>
      <c r="H330" s="1">
        <f t="shared" si="22"/>
        <v>7.3723057073466908E-3</v>
      </c>
      <c r="I330">
        <v>1393</v>
      </c>
      <c r="J330" s="1">
        <v>8.9942129629629622E-2</v>
      </c>
      <c r="L330" s="23">
        <v>1393</v>
      </c>
      <c r="O330" s="1">
        <f t="shared" si="26"/>
        <v>4.1446759259259246E-2</v>
      </c>
      <c r="P330" s="1">
        <f>O330/E330</f>
        <v>3.3972753491196103E-3</v>
      </c>
      <c r="R330" s="1">
        <v>4.8495370370370376E-2</v>
      </c>
      <c r="S330" t="s">
        <v>300</v>
      </c>
      <c r="T330" t="s">
        <v>301</v>
      </c>
    </row>
    <row r="331" spans="1:20" x14ac:dyDescent="0.35">
      <c r="A331">
        <v>2013</v>
      </c>
      <c r="B331" t="s">
        <v>163</v>
      </c>
      <c r="C331">
        <v>2</v>
      </c>
      <c r="D331" s="25" t="s">
        <v>26</v>
      </c>
      <c r="E331">
        <v>13</v>
      </c>
      <c r="G331" s="1">
        <v>0.10180555555555555</v>
      </c>
      <c r="H331" s="1">
        <f t="shared" si="22"/>
        <v>7.8311965811965808E-3</v>
      </c>
      <c r="I331">
        <v>1409</v>
      </c>
      <c r="J331" s="1">
        <v>0.19175925925925927</v>
      </c>
      <c r="K331" s="23">
        <v>1393</v>
      </c>
      <c r="L331" s="23">
        <v>1424</v>
      </c>
      <c r="M331" s="23">
        <f>L331-K331</f>
        <v>31</v>
      </c>
      <c r="O331" s="1">
        <f t="shared" si="26"/>
        <v>5.3391203703703698E-2</v>
      </c>
      <c r="P331" s="1">
        <f t="shared" si="27"/>
        <v>4.1070156695156689E-3</v>
      </c>
      <c r="R331" s="1">
        <v>4.8414351851851854E-2</v>
      </c>
      <c r="S331" t="s">
        <v>302</v>
      </c>
      <c r="T331" t="s">
        <v>303</v>
      </c>
    </row>
    <row r="332" spans="1:20" x14ac:dyDescent="0.35">
      <c r="A332">
        <v>2013</v>
      </c>
      <c r="B332" t="s">
        <v>163</v>
      </c>
      <c r="C332">
        <v>3</v>
      </c>
      <c r="D332" s="24" t="s">
        <v>39</v>
      </c>
      <c r="E332">
        <v>14.4</v>
      </c>
      <c r="G332" s="1">
        <v>9.2175925925925925E-2</v>
      </c>
      <c r="H332" s="1">
        <f t="shared" si="22"/>
        <v>6.401105967078189E-3</v>
      </c>
      <c r="I332">
        <v>973</v>
      </c>
      <c r="J332" s="1">
        <v>0.28393518518518518</v>
      </c>
      <c r="K332" s="23">
        <v>1424</v>
      </c>
      <c r="L332" s="23">
        <v>1284</v>
      </c>
      <c r="M332" s="23">
        <f t="shared" ref="M332:M368" si="29">L332-K332</f>
        <v>-140</v>
      </c>
      <c r="O332" s="1">
        <f t="shared" si="26"/>
        <v>3.6469907407407402E-2</v>
      </c>
      <c r="P332" s="1">
        <f t="shared" si="27"/>
        <v>2.5326324588477362E-3</v>
      </c>
      <c r="R332" s="1">
        <v>5.5706018518518523E-2</v>
      </c>
      <c r="S332" t="s">
        <v>304</v>
      </c>
      <c r="T332" t="s">
        <v>305</v>
      </c>
    </row>
    <row r="333" spans="1:20" x14ac:dyDescent="0.35">
      <c r="A333">
        <v>2013</v>
      </c>
      <c r="B333" t="s">
        <v>163</v>
      </c>
      <c r="C333">
        <v>4</v>
      </c>
      <c r="D333" s="25" t="s">
        <v>76</v>
      </c>
      <c r="E333">
        <v>7.8</v>
      </c>
      <c r="G333" s="1">
        <v>3.7939814814814815E-2</v>
      </c>
      <c r="H333" s="1">
        <f t="shared" si="22"/>
        <v>4.8640788224121557E-3</v>
      </c>
      <c r="I333">
        <v>322</v>
      </c>
      <c r="J333" s="1">
        <v>0.32187499999999997</v>
      </c>
      <c r="K333" s="23">
        <v>1284</v>
      </c>
      <c r="L333" s="23">
        <v>1113</v>
      </c>
      <c r="M333" s="23">
        <f t="shared" si="29"/>
        <v>-171</v>
      </c>
      <c r="O333" s="1">
        <f t="shared" si="26"/>
        <v>1.0879629629629628E-2</v>
      </c>
      <c r="P333" s="1">
        <f t="shared" si="27"/>
        <v>1.394824311490978E-3</v>
      </c>
      <c r="R333" s="1">
        <v>2.7060185185185187E-2</v>
      </c>
      <c r="S333" t="s">
        <v>306</v>
      </c>
      <c r="T333" t="s">
        <v>307</v>
      </c>
    </row>
    <row r="334" spans="1:20" x14ac:dyDescent="0.35">
      <c r="A334">
        <v>2013</v>
      </c>
      <c r="B334" t="s">
        <v>163</v>
      </c>
      <c r="C334">
        <v>5</v>
      </c>
      <c r="D334" t="s">
        <v>43</v>
      </c>
      <c r="E334">
        <v>7.7</v>
      </c>
      <c r="G334" s="1">
        <v>4.929398148148148E-2</v>
      </c>
      <c r="H334" s="1">
        <f t="shared" si="22"/>
        <v>6.4018157768157766E-3</v>
      </c>
      <c r="I334">
        <v>718</v>
      </c>
      <c r="J334" s="1">
        <v>0.37118055555555557</v>
      </c>
      <c r="K334" s="23">
        <v>1113</v>
      </c>
      <c r="L334" s="23">
        <v>1028</v>
      </c>
      <c r="M334" s="23">
        <f t="shared" si="29"/>
        <v>-85</v>
      </c>
      <c r="O334" s="1">
        <f t="shared" si="26"/>
        <v>2.3877314814814813E-2</v>
      </c>
      <c r="P334" s="1">
        <f t="shared" si="27"/>
        <v>3.1009499759499758E-3</v>
      </c>
      <c r="R334" s="1">
        <v>2.5416666666666667E-2</v>
      </c>
      <c r="S334" t="s">
        <v>308</v>
      </c>
      <c r="T334" t="s">
        <v>241</v>
      </c>
    </row>
    <row r="335" spans="1:20" x14ac:dyDescent="0.35">
      <c r="A335">
        <v>2013</v>
      </c>
      <c r="B335" t="s">
        <v>163</v>
      </c>
      <c r="C335">
        <v>6</v>
      </c>
      <c r="D335" t="s">
        <v>71</v>
      </c>
      <c r="E335">
        <v>11.7</v>
      </c>
      <c r="G335" s="1">
        <v>7.6400462962962962E-2</v>
      </c>
      <c r="H335" s="1">
        <f t="shared" si="22"/>
        <v>6.5299540993985442E-3</v>
      </c>
      <c r="I335">
        <v>776</v>
      </c>
      <c r="J335" s="1">
        <v>0.4475810185185185</v>
      </c>
      <c r="K335" s="23">
        <v>1028</v>
      </c>
      <c r="L335" s="23">
        <v>934</v>
      </c>
      <c r="M335" s="23">
        <f t="shared" si="29"/>
        <v>-94</v>
      </c>
      <c r="O335" s="1">
        <f t="shared" si="26"/>
        <v>3.4583333333333334E-2</v>
      </c>
      <c r="P335" s="1">
        <f t="shared" si="27"/>
        <v>2.955840455840456E-3</v>
      </c>
      <c r="R335" s="1">
        <v>4.1817129629629628E-2</v>
      </c>
      <c r="S335" t="s">
        <v>264</v>
      </c>
      <c r="T335" t="s">
        <v>265</v>
      </c>
    </row>
    <row r="336" spans="1:20" x14ac:dyDescent="0.35">
      <c r="A336">
        <v>2013</v>
      </c>
      <c r="B336" t="s">
        <v>163</v>
      </c>
      <c r="C336">
        <v>7</v>
      </c>
      <c r="D336" t="s">
        <v>102</v>
      </c>
      <c r="E336">
        <v>15.1</v>
      </c>
      <c r="G336" s="1">
        <v>0.13556712962962963</v>
      </c>
      <c r="H336" s="1">
        <f t="shared" si="22"/>
        <v>8.9779556046112336E-3</v>
      </c>
      <c r="I336">
        <v>1335</v>
      </c>
      <c r="J336" s="1">
        <v>0.58315972222222223</v>
      </c>
      <c r="K336" s="23">
        <v>934</v>
      </c>
      <c r="L336" s="23">
        <v>1067</v>
      </c>
      <c r="M336" s="23">
        <f t="shared" si="29"/>
        <v>133</v>
      </c>
      <c r="O336" s="1">
        <f t="shared" si="26"/>
        <v>8.0798611111111113E-2</v>
      </c>
      <c r="P336" s="1">
        <f t="shared" si="27"/>
        <v>5.350901398086829E-3</v>
      </c>
      <c r="R336" s="1">
        <v>5.4768518518518522E-2</v>
      </c>
      <c r="S336" t="s">
        <v>277</v>
      </c>
      <c r="T336" t="s">
        <v>167</v>
      </c>
    </row>
    <row r="337" spans="1:20" x14ac:dyDescent="0.35">
      <c r="A337" s="4">
        <v>2013</v>
      </c>
      <c r="B337" s="4" t="s">
        <v>163</v>
      </c>
      <c r="C337" s="4">
        <v>7</v>
      </c>
      <c r="D337" s="4" t="s">
        <v>147</v>
      </c>
      <c r="E337" s="4">
        <v>81.900000000000006</v>
      </c>
      <c r="F337" s="4"/>
      <c r="G337" s="5">
        <v>0.58315972222222223</v>
      </c>
      <c r="H337" s="5">
        <f t="shared" si="22"/>
        <v>7.1203873287206615E-3</v>
      </c>
      <c r="I337" s="4"/>
      <c r="J337" s="5">
        <v>0.58315972222222223</v>
      </c>
      <c r="K337" s="4"/>
      <c r="L337" s="27">
        <v>1067</v>
      </c>
      <c r="M337" s="27"/>
      <c r="N337" s="4"/>
      <c r="O337" s="5">
        <f t="shared" si="26"/>
        <v>0.27207175925925925</v>
      </c>
      <c r="P337" s="5">
        <f t="shared" si="27"/>
        <v>3.3219995025550579E-3</v>
      </c>
      <c r="Q337" s="4"/>
      <c r="R337" s="5">
        <v>0.31108796296296298</v>
      </c>
      <c r="S337" s="4"/>
      <c r="T337" s="4" t="s">
        <v>213</v>
      </c>
    </row>
    <row r="338" spans="1:20" x14ac:dyDescent="0.35">
      <c r="A338">
        <v>2014</v>
      </c>
      <c r="B338" t="s">
        <v>133</v>
      </c>
      <c r="C338">
        <v>1</v>
      </c>
      <c r="D338" t="s">
        <v>25</v>
      </c>
      <c r="E338">
        <v>10.1</v>
      </c>
      <c r="G338" s="1">
        <v>6.9652777777777772E-2</v>
      </c>
      <c r="H338" s="1">
        <f t="shared" si="22"/>
        <v>6.8963146314631463E-3</v>
      </c>
      <c r="I338">
        <v>669</v>
      </c>
      <c r="J338" s="1">
        <v>6.9652777777777772E-2</v>
      </c>
      <c r="L338" s="23">
        <v>669</v>
      </c>
      <c r="M338" s="23"/>
      <c r="O338" s="1">
        <f t="shared" si="26"/>
        <v>2.3171296296296287E-2</v>
      </c>
      <c r="P338" s="1">
        <f t="shared" si="27"/>
        <v>2.2941877521085435E-3</v>
      </c>
      <c r="R338" s="1">
        <v>4.6481481481481485E-2</v>
      </c>
      <c r="S338" t="s">
        <v>309</v>
      </c>
      <c r="T338" t="s">
        <v>196</v>
      </c>
    </row>
    <row r="339" spans="1:20" x14ac:dyDescent="0.35">
      <c r="A339">
        <v>2014</v>
      </c>
      <c r="B339" t="s">
        <v>133</v>
      </c>
      <c r="C339">
        <v>2</v>
      </c>
      <c r="D339" t="s">
        <v>72</v>
      </c>
      <c r="E339">
        <v>11.5</v>
      </c>
      <c r="G339" s="1">
        <v>7.6643518518518514E-2</v>
      </c>
      <c r="H339" s="1">
        <f t="shared" si="22"/>
        <v>6.6646537842190009E-3</v>
      </c>
      <c r="I339">
        <v>508</v>
      </c>
      <c r="J339" s="1">
        <v>0.14629629629629629</v>
      </c>
      <c r="K339" s="23">
        <v>669</v>
      </c>
      <c r="L339" s="23">
        <v>544</v>
      </c>
      <c r="M339" s="23">
        <f>L339-K339</f>
        <v>-125</v>
      </c>
      <c r="O339" s="1">
        <f t="shared" si="26"/>
        <v>2.4756944444444443E-2</v>
      </c>
      <c r="P339" s="1">
        <f t="shared" si="27"/>
        <v>2.1527777777777778E-3</v>
      </c>
      <c r="R339" s="1">
        <v>5.1886574074074071E-2</v>
      </c>
      <c r="S339" t="s">
        <v>310</v>
      </c>
      <c r="T339" t="s">
        <v>311</v>
      </c>
    </row>
    <row r="340" spans="1:20" x14ac:dyDescent="0.35">
      <c r="A340">
        <v>2014</v>
      </c>
      <c r="B340" t="s">
        <v>133</v>
      </c>
      <c r="C340">
        <v>3</v>
      </c>
      <c r="D340" t="s">
        <v>48</v>
      </c>
      <c r="E340">
        <v>10.199999999999999</v>
      </c>
      <c r="G340" s="1">
        <v>8.1192129629629628E-2</v>
      </c>
      <c r="H340" s="1">
        <f t="shared" si="22"/>
        <v>7.9600127087872188E-3</v>
      </c>
      <c r="I340">
        <v>789</v>
      </c>
      <c r="J340" s="1">
        <v>0.22748842592592591</v>
      </c>
      <c r="K340" s="23">
        <v>544</v>
      </c>
      <c r="L340" s="23">
        <v>606</v>
      </c>
      <c r="M340" s="23">
        <f t="shared" si="29"/>
        <v>62</v>
      </c>
      <c r="O340" s="1">
        <f t="shared" si="26"/>
        <v>3.5335648148148151E-2</v>
      </c>
      <c r="P340" s="1">
        <f t="shared" si="27"/>
        <v>3.4642792302106034E-3</v>
      </c>
      <c r="R340" s="1">
        <v>4.5856481481481477E-2</v>
      </c>
      <c r="S340" t="s">
        <v>312</v>
      </c>
      <c r="T340" t="s">
        <v>198</v>
      </c>
    </row>
    <row r="341" spans="1:20" x14ac:dyDescent="0.35">
      <c r="A341">
        <v>2014</v>
      </c>
      <c r="B341" t="s">
        <v>133</v>
      </c>
      <c r="C341">
        <v>4</v>
      </c>
      <c r="D341" t="s">
        <v>43</v>
      </c>
      <c r="E341">
        <v>7.6</v>
      </c>
      <c r="G341" s="1">
        <v>6.3553240740740743E-2</v>
      </c>
      <c r="H341" s="1">
        <f t="shared" si="22"/>
        <v>8.3622685185185189E-3</v>
      </c>
      <c r="I341">
        <v>741</v>
      </c>
      <c r="J341" s="1">
        <v>0.29105324074074074</v>
      </c>
      <c r="K341" s="23">
        <v>606</v>
      </c>
      <c r="L341" s="23">
        <v>627</v>
      </c>
      <c r="M341" s="23">
        <f t="shared" si="29"/>
        <v>21</v>
      </c>
      <c r="O341" s="1">
        <f t="shared" si="26"/>
        <v>2.7731481481481482E-2</v>
      </c>
      <c r="P341" s="1">
        <f t="shared" si="27"/>
        <v>3.6488791423001953E-3</v>
      </c>
      <c r="R341" s="1">
        <v>3.5821759259259262E-2</v>
      </c>
      <c r="S341" t="s">
        <v>313</v>
      </c>
      <c r="T341" t="s">
        <v>263</v>
      </c>
    </row>
    <row r="342" spans="1:20" x14ac:dyDescent="0.35">
      <c r="A342">
        <v>2014</v>
      </c>
      <c r="B342" t="s">
        <v>133</v>
      </c>
      <c r="C342">
        <v>5</v>
      </c>
      <c r="D342" t="s">
        <v>59</v>
      </c>
      <c r="E342">
        <v>7.7</v>
      </c>
      <c r="G342" s="1">
        <v>6.7997685185185189E-2</v>
      </c>
      <c r="H342" s="1">
        <f t="shared" si="22"/>
        <v>8.8308682058682066E-3</v>
      </c>
      <c r="I342">
        <v>711</v>
      </c>
      <c r="J342" s="1">
        <v>0.35905092592592597</v>
      </c>
      <c r="K342" s="23">
        <v>627</v>
      </c>
      <c r="L342" s="23">
        <v>607</v>
      </c>
      <c r="M342" s="23">
        <f t="shared" si="29"/>
        <v>-20</v>
      </c>
      <c r="O342" s="1">
        <f t="shared" si="26"/>
        <v>3.4097222222222223E-2</v>
      </c>
      <c r="P342" s="1">
        <f t="shared" si="27"/>
        <v>4.4282106782106779E-3</v>
      </c>
      <c r="R342" s="1">
        <v>3.3900462962962966E-2</v>
      </c>
      <c r="S342" t="s">
        <v>314</v>
      </c>
      <c r="T342" t="s">
        <v>230</v>
      </c>
    </row>
    <row r="343" spans="1:20" x14ac:dyDescent="0.35">
      <c r="A343">
        <v>2014</v>
      </c>
      <c r="B343" t="s">
        <v>133</v>
      </c>
      <c r="C343">
        <v>6</v>
      </c>
      <c r="D343" t="s">
        <v>39</v>
      </c>
      <c r="E343">
        <v>10.7</v>
      </c>
      <c r="G343" s="1">
        <v>9.0046296296296291E-2</v>
      </c>
      <c r="H343" s="1">
        <f t="shared" si="22"/>
        <v>8.4155417099342333E-3</v>
      </c>
      <c r="I343">
        <v>730</v>
      </c>
      <c r="J343" s="1">
        <v>0.4491087962962963</v>
      </c>
      <c r="K343" s="23">
        <v>607</v>
      </c>
      <c r="L343" s="23">
        <v>591</v>
      </c>
      <c r="M343" s="23">
        <f t="shared" si="29"/>
        <v>-16</v>
      </c>
      <c r="O343" s="1">
        <f t="shared" si="26"/>
        <v>4.3287037037037034E-2</v>
      </c>
      <c r="P343" s="1">
        <f t="shared" si="27"/>
        <v>4.045517480096919E-3</v>
      </c>
      <c r="R343" s="1">
        <v>4.6759259259259257E-2</v>
      </c>
      <c r="S343" t="s">
        <v>315</v>
      </c>
      <c r="T343" t="s">
        <v>307</v>
      </c>
    </row>
    <row r="344" spans="1:20" x14ac:dyDescent="0.35">
      <c r="A344">
        <v>2014</v>
      </c>
      <c r="B344" t="s">
        <v>133</v>
      </c>
      <c r="C344">
        <v>7</v>
      </c>
      <c r="D344" t="s">
        <v>56</v>
      </c>
      <c r="E344">
        <v>14</v>
      </c>
      <c r="G344" s="1">
        <v>0.12157407407407407</v>
      </c>
      <c r="H344" s="1">
        <f t="shared" si="22"/>
        <v>8.6838624338624344E-3</v>
      </c>
      <c r="I344">
        <v>968</v>
      </c>
      <c r="J344" s="1">
        <v>0.57068287037037035</v>
      </c>
      <c r="K344" s="23">
        <v>591</v>
      </c>
      <c r="L344" s="23">
        <v>645</v>
      </c>
      <c r="M344" s="23">
        <f t="shared" si="29"/>
        <v>54</v>
      </c>
      <c r="O344" s="1">
        <f t="shared" si="26"/>
        <v>6.3171296296296295E-2</v>
      </c>
      <c r="P344" s="1">
        <f t="shared" si="27"/>
        <v>4.5122354497354493E-3</v>
      </c>
      <c r="R344" s="1">
        <v>5.8402777777777776E-2</v>
      </c>
      <c r="S344" t="s">
        <v>212</v>
      </c>
      <c r="T344" t="s">
        <v>213</v>
      </c>
    </row>
    <row r="345" spans="1:20" x14ac:dyDescent="0.35">
      <c r="A345" s="4">
        <v>2014</v>
      </c>
      <c r="B345" s="4" t="s">
        <v>133</v>
      </c>
      <c r="C345" s="4">
        <v>7</v>
      </c>
      <c r="D345" s="4" t="s">
        <v>147</v>
      </c>
      <c r="E345" s="4">
        <v>71.8</v>
      </c>
      <c r="F345" s="4"/>
      <c r="G345" s="26">
        <v>0.57068287037037035</v>
      </c>
      <c r="H345" s="5">
        <f t="shared" ref="H345:H360" si="30">G345/E345</f>
        <v>7.9482293923449909E-3</v>
      </c>
      <c r="I345" s="4"/>
      <c r="J345" s="5">
        <v>0.57068287037037035</v>
      </c>
      <c r="K345" s="27"/>
      <c r="L345" s="27">
        <v>645</v>
      </c>
      <c r="M345" s="27"/>
      <c r="N345" s="4"/>
      <c r="O345" s="5">
        <f>G345-R345</f>
        <v>0.23803240740740739</v>
      </c>
      <c r="P345" s="5">
        <f>O345/E345</f>
        <v>3.3152145878468996E-3</v>
      </c>
      <c r="Q345" s="4"/>
      <c r="R345" s="5">
        <v>0.33265046296296297</v>
      </c>
      <c r="S345" s="4"/>
      <c r="T345" s="4" t="s">
        <v>213</v>
      </c>
    </row>
    <row r="346" spans="1:20" x14ac:dyDescent="0.35">
      <c r="A346">
        <v>2014</v>
      </c>
      <c r="B346" t="s">
        <v>163</v>
      </c>
      <c r="C346">
        <v>1</v>
      </c>
      <c r="D346" t="s">
        <v>44</v>
      </c>
      <c r="E346">
        <v>10.1</v>
      </c>
      <c r="G346" s="1">
        <v>9.420138888888889E-2</v>
      </c>
      <c r="H346" s="1">
        <f t="shared" si="30"/>
        <v>9.3268701870187019E-3</v>
      </c>
      <c r="I346">
        <v>1457</v>
      </c>
      <c r="J346" s="1">
        <v>9.420138888888889E-2</v>
      </c>
      <c r="L346" s="23">
        <v>1457</v>
      </c>
      <c r="M346" s="23"/>
      <c r="O346" s="1">
        <f t="shared" ref="O346:O352" si="31">G346-R346</f>
        <v>4.7719907407407405E-2</v>
      </c>
      <c r="P346" s="1">
        <f t="shared" ref="P346:P352" si="32">O346/E346</f>
        <v>4.7247433076640999E-3</v>
      </c>
      <c r="R346" s="1">
        <v>4.6481481481481485E-2</v>
      </c>
      <c r="S346" t="s">
        <v>309</v>
      </c>
      <c r="T346" t="s">
        <v>196</v>
      </c>
    </row>
    <row r="347" spans="1:20" x14ac:dyDescent="0.35">
      <c r="A347">
        <v>2014</v>
      </c>
      <c r="B347" t="s">
        <v>163</v>
      </c>
      <c r="C347">
        <v>2</v>
      </c>
      <c r="D347" t="s">
        <v>26</v>
      </c>
      <c r="E347">
        <v>11.5</v>
      </c>
      <c r="G347" s="1">
        <v>0.10148148148148149</v>
      </c>
      <c r="H347" s="1">
        <f t="shared" si="30"/>
        <v>8.8244766505636077E-3</v>
      </c>
      <c r="I347">
        <v>1266</v>
      </c>
      <c r="J347" s="1">
        <v>0.19568287037037035</v>
      </c>
      <c r="K347" s="23">
        <v>1457</v>
      </c>
      <c r="L347" s="23">
        <v>1358</v>
      </c>
      <c r="M347" s="23">
        <f t="shared" si="29"/>
        <v>-99</v>
      </c>
      <c r="O347" s="1">
        <f t="shared" si="31"/>
        <v>4.9594907407407421E-2</v>
      </c>
      <c r="P347" s="1">
        <f t="shared" si="32"/>
        <v>4.3126006441223845E-3</v>
      </c>
      <c r="R347" s="1">
        <v>5.1886574074074071E-2</v>
      </c>
      <c r="S347" t="s">
        <v>310</v>
      </c>
      <c r="T347" t="s">
        <v>311</v>
      </c>
    </row>
    <row r="348" spans="1:20" x14ac:dyDescent="0.35">
      <c r="A348">
        <v>2014</v>
      </c>
      <c r="B348" t="s">
        <v>163</v>
      </c>
      <c r="C348">
        <v>3</v>
      </c>
      <c r="D348" t="s">
        <v>41</v>
      </c>
      <c r="E348">
        <v>10.199999999999999</v>
      </c>
      <c r="G348" s="1">
        <v>0.1247800925925926</v>
      </c>
      <c r="H348" s="1">
        <f t="shared" si="30"/>
        <v>1.2233342411038491E-2</v>
      </c>
      <c r="I348">
        <v>1444</v>
      </c>
      <c r="J348" s="1">
        <v>0.32046296296296295</v>
      </c>
      <c r="K348" s="23">
        <v>1358</v>
      </c>
      <c r="L348" s="23">
        <v>1405</v>
      </c>
      <c r="M348" s="23">
        <f t="shared" si="29"/>
        <v>47</v>
      </c>
      <c r="O348" s="1">
        <f t="shared" si="31"/>
        <v>7.8923611111111125E-2</v>
      </c>
      <c r="P348" s="1">
        <f t="shared" si="32"/>
        <v>7.7376089324618759E-3</v>
      </c>
      <c r="R348" s="1">
        <v>4.5856481481481477E-2</v>
      </c>
      <c r="S348" t="s">
        <v>312</v>
      </c>
      <c r="T348" t="s">
        <v>198</v>
      </c>
    </row>
    <row r="349" spans="1:20" x14ac:dyDescent="0.35">
      <c r="A349">
        <v>2014</v>
      </c>
      <c r="B349" t="s">
        <v>163</v>
      </c>
      <c r="C349">
        <v>4</v>
      </c>
      <c r="D349" t="s">
        <v>49</v>
      </c>
      <c r="E349">
        <v>7.6</v>
      </c>
      <c r="G349" s="1">
        <v>6.1053240740740734E-2</v>
      </c>
      <c r="H349" s="1">
        <f t="shared" si="30"/>
        <v>8.0333211500974652E-3</v>
      </c>
      <c r="I349">
        <v>645</v>
      </c>
      <c r="J349" s="1">
        <v>0.3815162037037037</v>
      </c>
      <c r="K349" s="23">
        <v>1405</v>
      </c>
      <c r="L349" s="23">
        <v>1324</v>
      </c>
      <c r="M349" s="23">
        <f t="shared" si="29"/>
        <v>-81</v>
      </c>
      <c r="O349" s="1">
        <f t="shared" si="31"/>
        <v>2.5231481481481473E-2</v>
      </c>
      <c r="P349" s="1">
        <f t="shared" si="32"/>
        <v>3.3199317738791412E-3</v>
      </c>
      <c r="R349" s="1">
        <v>3.5821759259259262E-2</v>
      </c>
      <c r="S349" t="s">
        <v>313</v>
      </c>
      <c r="T349" t="s">
        <v>263</v>
      </c>
    </row>
    <row r="350" spans="1:20" x14ac:dyDescent="0.35">
      <c r="A350">
        <v>2014</v>
      </c>
      <c r="B350" t="s">
        <v>163</v>
      </c>
      <c r="C350">
        <v>5</v>
      </c>
      <c r="D350" t="s">
        <v>83</v>
      </c>
      <c r="E350">
        <v>7.7</v>
      </c>
      <c r="G350" s="1">
        <v>8.7719907407407413E-2</v>
      </c>
      <c r="H350" s="1">
        <f t="shared" si="30"/>
        <v>1.1392195767195768E-2</v>
      </c>
      <c r="I350">
        <v>1205</v>
      </c>
      <c r="J350" s="1">
        <v>0.46923611111111113</v>
      </c>
      <c r="K350" s="23">
        <v>1324</v>
      </c>
      <c r="L350" s="23">
        <v>1295</v>
      </c>
      <c r="M350" s="23">
        <f t="shared" si="29"/>
        <v>-29</v>
      </c>
      <c r="O350" s="1">
        <f t="shared" si="31"/>
        <v>5.3819444444444448E-2</v>
      </c>
      <c r="P350" s="1">
        <f t="shared" si="32"/>
        <v>6.9895382395382399E-3</v>
      </c>
      <c r="R350" s="1">
        <v>3.3900462962962966E-2</v>
      </c>
      <c r="S350" t="s">
        <v>314</v>
      </c>
      <c r="T350" t="s">
        <v>230</v>
      </c>
    </row>
    <row r="351" spans="1:20" x14ac:dyDescent="0.35">
      <c r="A351">
        <v>2014</v>
      </c>
      <c r="B351" t="s">
        <v>163</v>
      </c>
      <c r="C351">
        <v>6</v>
      </c>
      <c r="D351" t="s">
        <v>88</v>
      </c>
      <c r="E351">
        <v>10.7</v>
      </c>
      <c r="G351" s="1">
        <v>9.4270833333333345E-2</v>
      </c>
      <c r="H351" s="1">
        <f t="shared" si="30"/>
        <v>8.8103582554517144E-3</v>
      </c>
      <c r="I351">
        <v>847</v>
      </c>
      <c r="J351" s="1">
        <v>0.56351851851851853</v>
      </c>
      <c r="K351" s="23">
        <v>1295</v>
      </c>
      <c r="L351" s="23">
        <v>1212</v>
      </c>
      <c r="M351" s="23">
        <f t="shared" si="29"/>
        <v>-83</v>
      </c>
      <c r="O351" s="1">
        <f t="shared" si="31"/>
        <v>4.7511574074074088E-2</v>
      </c>
      <c r="P351" s="1">
        <f t="shared" si="32"/>
        <v>4.440334025614401E-3</v>
      </c>
      <c r="R351" s="1">
        <v>4.6759259259259257E-2</v>
      </c>
      <c r="S351" t="s">
        <v>315</v>
      </c>
      <c r="T351" t="s">
        <v>307</v>
      </c>
    </row>
    <row r="352" spans="1:20" x14ac:dyDescent="0.35">
      <c r="A352">
        <v>2014</v>
      </c>
      <c r="B352" t="s">
        <v>163</v>
      </c>
      <c r="C352">
        <v>7</v>
      </c>
      <c r="D352" t="s">
        <v>102</v>
      </c>
      <c r="E352">
        <v>14</v>
      </c>
      <c r="G352" s="1">
        <v>0.1527314814814815</v>
      </c>
      <c r="H352" s="1">
        <f t="shared" si="30"/>
        <v>1.0909391534391535E-2</v>
      </c>
      <c r="I352">
        <v>1285</v>
      </c>
      <c r="J352" s="1">
        <v>0.71626157407407398</v>
      </c>
      <c r="K352" s="23">
        <v>1212</v>
      </c>
      <c r="L352" s="23">
        <v>1205</v>
      </c>
      <c r="M352" s="23">
        <f t="shared" si="29"/>
        <v>-7</v>
      </c>
      <c r="O352" s="1">
        <f t="shared" si="31"/>
        <v>9.432870370370372E-2</v>
      </c>
      <c r="P352" s="1">
        <f t="shared" si="32"/>
        <v>6.7377645502645512E-3</v>
      </c>
      <c r="R352" s="1">
        <v>5.8402777777777776E-2</v>
      </c>
      <c r="S352" t="s">
        <v>212</v>
      </c>
      <c r="T352" t="s">
        <v>213</v>
      </c>
    </row>
    <row r="353" spans="1:20" x14ac:dyDescent="0.35">
      <c r="A353" s="4">
        <v>2014</v>
      </c>
      <c r="B353" s="4" t="s">
        <v>163</v>
      </c>
      <c r="C353" s="4">
        <v>7</v>
      </c>
      <c r="D353" s="4" t="s">
        <v>147</v>
      </c>
      <c r="E353" s="4">
        <v>71.8</v>
      </c>
      <c r="F353" s="4"/>
      <c r="G353" s="26">
        <v>0.71626157407407398</v>
      </c>
      <c r="H353" s="5">
        <f t="shared" si="30"/>
        <v>9.9757879397503347E-3</v>
      </c>
      <c r="I353" s="4"/>
      <c r="J353" s="5">
        <v>0.71626157407407398</v>
      </c>
      <c r="K353" s="27"/>
      <c r="L353" s="27">
        <v>1205</v>
      </c>
      <c r="M353" s="27"/>
      <c r="N353" s="4"/>
      <c r="O353" s="5">
        <f t="shared" ref="O353:O361" si="33">G353-R353</f>
        <v>0.38361111111111101</v>
      </c>
      <c r="P353" s="5">
        <f t="shared" ref="P353:P361" si="34">O353/E353</f>
        <v>5.3427731352522429E-3</v>
      </c>
      <c r="Q353" s="4"/>
      <c r="R353" s="5">
        <v>0.33265046296296297</v>
      </c>
      <c r="S353" s="4"/>
      <c r="T353" s="4" t="s">
        <v>213</v>
      </c>
    </row>
    <row r="354" spans="1:20" x14ac:dyDescent="0.35">
      <c r="A354">
        <v>2015</v>
      </c>
      <c r="B354" t="s">
        <v>133</v>
      </c>
      <c r="C354">
        <v>1</v>
      </c>
      <c r="D354" t="s">
        <v>26</v>
      </c>
      <c r="E354">
        <v>13.8</v>
      </c>
      <c r="G354" s="1">
        <v>8.3437499999999998E-2</v>
      </c>
      <c r="H354" s="1">
        <f t="shared" si="30"/>
        <v>6.0461956521739128E-3</v>
      </c>
      <c r="I354">
        <v>580</v>
      </c>
      <c r="J354" s="1">
        <v>8.3437499999999998E-2</v>
      </c>
      <c r="L354" s="23">
        <v>580</v>
      </c>
      <c r="M354" s="23"/>
      <c r="O354" s="1">
        <f t="shared" si="33"/>
        <v>2.6354166666666658E-2</v>
      </c>
      <c r="P354" s="1">
        <f t="shared" si="34"/>
        <v>1.9097222222222215E-3</v>
      </c>
      <c r="R354" s="1">
        <v>5.708333333333334E-2</v>
      </c>
      <c r="S354" t="s">
        <v>316</v>
      </c>
      <c r="T354" t="s">
        <v>256</v>
      </c>
    </row>
    <row r="355" spans="1:20" x14ac:dyDescent="0.35">
      <c r="A355">
        <v>2015</v>
      </c>
      <c r="B355" t="s">
        <v>133</v>
      </c>
      <c r="C355">
        <v>2</v>
      </c>
      <c r="D355" t="s">
        <v>25</v>
      </c>
      <c r="E355">
        <v>12.3</v>
      </c>
      <c r="G355" s="1">
        <v>8.2800925925925931E-2</v>
      </c>
      <c r="H355" s="1">
        <f t="shared" si="30"/>
        <v>6.7317825956037334E-3</v>
      </c>
      <c r="I355">
        <v>862</v>
      </c>
      <c r="J355" s="1">
        <v>0.16623842592592594</v>
      </c>
      <c r="K355" s="23">
        <v>580</v>
      </c>
      <c r="L355" s="23">
        <v>645</v>
      </c>
      <c r="M355" s="23">
        <f t="shared" si="29"/>
        <v>65</v>
      </c>
      <c r="O355" s="1">
        <f t="shared" si="33"/>
        <v>3.4594907407407408E-2</v>
      </c>
      <c r="P355" s="1">
        <f t="shared" si="34"/>
        <v>2.8125940981632036E-3</v>
      </c>
      <c r="R355" s="1">
        <v>4.8206018518518523E-2</v>
      </c>
      <c r="S355" t="s">
        <v>317</v>
      </c>
      <c r="T355" t="s">
        <v>198</v>
      </c>
    </row>
    <row r="356" spans="1:20" x14ac:dyDescent="0.35">
      <c r="A356">
        <v>2015</v>
      </c>
      <c r="B356" t="s">
        <v>133</v>
      </c>
      <c r="C356">
        <v>3</v>
      </c>
      <c r="D356" t="s">
        <v>72</v>
      </c>
      <c r="E356">
        <v>15.8</v>
      </c>
      <c r="G356" s="1">
        <v>9.807870370370371E-2</v>
      </c>
      <c r="H356" s="1">
        <f t="shared" si="30"/>
        <v>6.2075128926394746E-3</v>
      </c>
      <c r="I356">
        <v>729</v>
      </c>
      <c r="J356" s="1">
        <v>0.2643287037037037</v>
      </c>
      <c r="K356" s="23">
        <v>645</v>
      </c>
      <c r="L356" s="23">
        <v>621</v>
      </c>
      <c r="M356" s="23">
        <f t="shared" si="29"/>
        <v>-24</v>
      </c>
      <c r="O356" s="1">
        <f t="shared" si="33"/>
        <v>3.6932870370370373E-2</v>
      </c>
      <c r="P356" s="1">
        <f t="shared" si="34"/>
        <v>2.3375234411626817E-3</v>
      </c>
      <c r="R356" s="1">
        <v>6.1145833333333337E-2</v>
      </c>
      <c r="S356" t="s">
        <v>318</v>
      </c>
      <c r="T356" t="s">
        <v>319</v>
      </c>
    </row>
    <row r="357" spans="1:20" x14ac:dyDescent="0.35">
      <c r="A357">
        <v>2015</v>
      </c>
      <c r="B357" t="s">
        <v>133</v>
      </c>
      <c r="C357">
        <v>4</v>
      </c>
      <c r="D357" t="s">
        <v>59</v>
      </c>
      <c r="E357">
        <v>8.1</v>
      </c>
      <c r="G357" s="1">
        <v>5.3483796296296293E-2</v>
      </c>
      <c r="H357" s="1">
        <f t="shared" si="30"/>
        <v>6.6029378143575672E-3</v>
      </c>
      <c r="I357">
        <v>679</v>
      </c>
      <c r="J357" s="1">
        <v>0.3178125</v>
      </c>
      <c r="K357" s="23">
        <v>621</v>
      </c>
      <c r="L357" s="23">
        <v>608</v>
      </c>
      <c r="M357" s="23">
        <f t="shared" si="29"/>
        <v>-13</v>
      </c>
      <c r="O357" s="1">
        <f t="shared" si="33"/>
        <v>2.3078703703703702E-2</v>
      </c>
      <c r="P357" s="1">
        <f t="shared" si="34"/>
        <v>2.8492226794695928E-3</v>
      </c>
      <c r="R357" s="1">
        <v>3.0405092592592591E-2</v>
      </c>
      <c r="S357" t="s">
        <v>320</v>
      </c>
      <c r="T357" t="s">
        <v>211</v>
      </c>
    </row>
    <row r="358" spans="1:20" x14ac:dyDescent="0.35">
      <c r="A358">
        <v>2015</v>
      </c>
      <c r="B358" t="s">
        <v>133</v>
      </c>
      <c r="C358">
        <v>5</v>
      </c>
      <c r="D358" t="s">
        <v>39</v>
      </c>
      <c r="E358">
        <v>8.6</v>
      </c>
      <c r="G358" s="1">
        <v>5.6828703703703708E-2</v>
      </c>
      <c r="H358" s="1">
        <f t="shared" si="30"/>
        <v>6.6079888027562456E-3</v>
      </c>
      <c r="I358">
        <v>631</v>
      </c>
      <c r="J358" s="1">
        <v>0.37465277777777778</v>
      </c>
      <c r="K358" s="23">
        <v>608</v>
      </c>
      <c r="L358" s="23">
        <v>583</v>
      </c>
      <c r="M358" s="23">
        <f t="shared" si="29"/>
        <v>-25</v>
      </c>
      <c r="O358" s="1">
        <f t="shared" si="33"/>
        <v>2.5439814814814818E-2</v>
      </c>
      <c r="P358" s="1">
        <f t="shared" si="34"/>
        <v>2.9581180017226533E-3</v>
      </c>
      <c r="R358" s="1">
        <v>3.138888888888889E-2</v>
      </c>
      <c r="S358" t="s">
        <v>321</v>
      </c>
      <c r="T358" t="s">
        <v>263</v>
      </c>
    </row>
    <row r="359" spans="1:20" x14ac:dyDescent="0.35">
      <c r="A359">
        <v>2015</v>
      </c>
      <c r="B359" t="s">
        <v>133</v>
      </c>
      <c r="C359">
        <v>6</v>
      </c>
      <c r="D359" t="s">
        <v>43</v>
      </c>
      <c r="E359">
        <v>12.6</v>
      </c>
      <c r="G359" s="1">
        <v>8.9965277777777783E-2</v>
      </c>
      <c r="H359" s="1">
        <f t="shared" si="30"/>
        <v>7.1401014109347448E-3</v>
      </c>
      <c r="I359">
        <v>922</v>
      </c>
      <c r="J359" s="1">
        <v>0.46461805555555552</v>
      </c>
      <c r="K359" s="23">
        <v>583</v>
      </c>
      <c r="L359" s="23">
        <v>596</v>
      </c>
      <c r="M359" s="23">
        <f t="shared" si="29"/>
        <v>13</v>
      </c>
      <c r="O359" s="1">
        <f t="shared" si="33"/>
        <v>4.3495370370370372E-2</v>
      </c>
      <c r="P359" s="1">
        <f t="shared" si="34"/>
        <v>3.4520135214579661E-3</v>
      </c>
      <c r="R359" s="1">
        <v>4.6469907407407411E-2</v>
      </c>
      <c r="S359" t="s">
        <v>235</v>
      </c>
      <c r="T359" t="s">
        <v>263</v>
      </c>
    </row>
    <row r="360" spans="1:20" x14ac:dyDescent="0.35">
      <c r="A360">
        <v>2015</v>
      </c>
      <c r="B360" t="s">
        <v>133</v>
      </c>
      <c r="C360">
        <v>7</v>
      </c>
      <c r="D360" t="s">
        <v>56</v>
      </c>
      <c r="E360">
        <v>14.6</v>
      </c>
      <c r="G360" s="1">
        <v>0.10325231481481482</v>
      </c>
      <c r="H360" s="1">
        <f t="shared" si="30"/>
        <v>7.072076357179098E-3</v>
      </c>
      <c r="I360">
        <v>1190</v>
      </c>
      <c r="J360" s="1">
        <v>0.5678819444444444</v>
      </c>
      <c r="K360" s="23">
        <v>596</v>
      </c>
      <c r="L360" s="23">
        <v>704</v>
      </c>
      <c r="M360" s="23">
        <f t="shared" si="29"/>
        <v>108</v>
      </c>
      <c r="O360" s="1">
        <f t="shared" si="33"/>
        <v>5.0810185185185194E-2</v>
      </c>
      <c r="P360" s="1">
        <f t="shared" si="34"/>
        <v>3.480149670218164E-3</v>
      </c>
      <c r="R360" s="1">
        <v>5.244212962962963E-2</v>
      </c>
      <c r="S360" t="s">
        <v>322</v>
      </c>
      <c r="T360" t="s">
        <v>245</v>
      </c>
    </row>
    <row r="361" spans="1:20" x14ac:dyDescent="0.35">
      <c r="A361" s="4">
        <v>2015</v>
      </c>
      <c r="B361" s="4" t="s">
        <v>133</v>
      </c>
      <c r="C361" s="4">
        <v>7</v>
      </c>
      <c r="D361" s="4" t="s">
        <v>147</v>
      </c>
      <c r="E361" s="4">
        <v>85.8</v>
      </c>
      <c r="F361" s="4"/>
      <c r="G361" s="26">
        <v>0.5678819444444444</v>
      </c>
      <c r="H361" s="5">
        <f t="shared" ref="H361:H368" si="35">G361/E361</f>
        <v>6.6186706811706807E-3</v>
      </c>
      <c r="I361" s="4"/>
      <c r="J361" s="26">
        <v>0.5678819444444444</v>
      </c>
      <c r="K361" s="27"/>
      <c r="L361" s="27">
        <v>704</v>
      </c>
      <c r="M361" s="27"/>
      <c r="N361" s="4"/>
      <c r="O361" s="5">
        <f t="shared" si="33"/>
        <v>0.22937499999999994</v>
      </c>
      <c r="P361" s="5">
        <f t="shared" si="34"/>
        <v>2.6733682983682977E-3</v>
      </c>
      <c r="Q361" s="4"/>
      <c r="R361" s="5">
        <v>0.33850694444444446</v>
      </c>
      <c r="S361" s="4"/>
      <c r="T361" s="4" t="s">
        <v>245</v>
      </c>
    </row>
    <row r="362" spans="1:20" x14ac:dyDescent="0.35">
      <c r="A362">
        <v>2015</v>
      </c>
      <c r="B362" t="s">
        <v>163</v>
      </c>
      <c r="C362">
        <v>1</v>
      </c>
      <c r="D362" t="s">
        <v>47</v>
      </c>
      <c r="E362">
        <v>13.8</v>
      </c>
      <c r="G362" s="1">
        <v>9.7615740740740739E-2</v>
      </c>
      <c r="H362" s="1">
        <f t="shared" si="35"/>
        <v>7.0736044015029514E-3</v>
      </c>
      <c r="I362">
        <v>1108</v>
      </c>
      <c r="J362" s="1">
        <v>9.7615740740740739E-2</v>
      </c>
      <c r="K362" s="23"/>
      <c r="L362" s="23">
        <v>1108</v>
      </c>
      <c r="M362" s="23"/>
      <c r="O362" s="1">
        <f t="shared" ref="O362:O368" si="36">G362-R362</f>
        <v>4.0532407407407399E-2</v>
      </c>
      <c r="P362" s="1">
        <f t="shared" ref="P362:P368" si="37">O362/E362</f>
        <v>2.9371309715512605E-3</v>
      </c>
      <c r="R362" s="1">
        <v>5.708333333333334E-2</v>
      </c>
      <c r="S362" t="s">
        <v>316</v>
      </c>
      <c r="T362" t="s">
        <v>256</v>
      </c>
    </row>
    <row r="363" spans="1:20" x14ac:dyDescent="0.35">
      <c r="A363">
        <v>2015</v>
      </c>
      <c r="B363" t="s">
        <v>163</v>
      </c>
      <c r="C363">
        <v>2</v>
      </c>
      <c r="D363" t="s">
        <v>41</v>
      </c>
      <c r="E363">
        <v>12.3</v>
      </c>
      <c r="G363" s="1">
        <v>0.14363425925925924</v>
      </c>
      <c r="H363" s="1">
        <f t="shared" si="35"/>
        <v>1.1677582053598312E-2</v>
      </c>
      <c r="I363">
        <v>1680</v>
      </c>
      <c r="J363" s="1">
        <v>0.24124999999999999</v>
      </c>
      <c r="K363" s="23">
        <v>1108</v>
      </c>
      <c r="L363" s="23">
        <v>1612</v>
      </c>
      <c r="M363" s="23">
        <f>L363-K363</f>
        <v>504</v>
      </c>
      <c r="O363" s="1">
        <f t="shared" si="36"/>
        <v>9.5428240740740716E-2</v>
      </c>
      <c r="P363" s="1">
        <f t="shared" si="37"/>
        <v>7.758393556157781E-3</v>
      </c>
      <c r="R363" s="1">
        <v>4.8206018518518523E-2</v>
      </c>
      <c r="S363" t="s">
        <v>317</v>
      </c>
      <c r="T363" t="s">
        <v>198</v>
      </c>
    </row>
    <row r="364" spans="1:20" x14ac:dyDescent="0.35">
      <c r="A364">
        <v>2015</v>
      </c>
      <c r="B364" t="s">
        <v>163</v>
      </c>
      <c r="C364">
        <v>3</v>
      </c>
      <c r="D364" t="s">
        <v>44</v>
      </c>
      <c r="E364">
        <v>15.8</v>
      </c>
      <c r="G364" s="1">
        <v>0.14105324074074074</v>
      </c>
      <c r="H364" s="1">
        <f t="shared" si="35"/>
        <v>8.9274203000468816E-3</v>
      </c>
      <c r="I364">
        <v>1526</v>
      </c>
      <c r="J364" s="1">
        <v>0.38230324074074074</v>
      </c>
      <c r="K364" s="23">
        <v>1612</v>
      </c>
      <c r="L364" s="23">
        <v>1574</v>
      </c>
      <c r="M364" s="23">
        <f t="shared" si="29"/>
        <v>-38</v>
      </c>
      <c r="O364" s="1">
        <f t="shared" si="36"/>
        <v>7.9907407407407399E-2</v>
      </c>
      <c r="P364" s="1">
        <f t="shared" si="37"/>
        <v>5.0574308485700882E-3</v>
      </c>
      <c r="R364" s="1">
        <v>6.1145833333333337E-2</v>
      </c>
      <c r="S364" t="s">
        <v>318</v>
      </c>
      <c r="T364" t="s">
        <v>319</v>
      </c>
    </row>
    <row r="365" spans="1:20" x14ac:dyDescent="0.35">
      <c r="A365">
        <v>2015</v>
      </c>
      <c r="B365" t="s">
        <v>163</v>
      </c>
      <c r="C365">
        <v>4</v>
      </c>
      <c r="D365" t="s">
        <v>83</v>
      </c>
      <c r="E365">
        <v>8.1</v>
      </c>
      <c r="G365" s="1">
        <v>6.987268518518519E-2</v>
      </c>
      <c r="H365" s="1">
        <f t="shared" si="35"/>
        <v>8.6262574302697764E-3</v>
      </c>
      <c r="I365">
        <v>1312</v>
      </c>
      <c r="J365" s="1">
        <v>0.45218749999999996</v>
      </c>
      <c r="K365" s="23">
        <v>1574</v>
      </c>
      <c r="L365" s="23">
        <v>1515</v>
      </c>
      <c r="M365" s="23">
        <f t="shared" si="29"/>
        <v>-59</v>
      </c>
      <c r="O365" s="1">
        <f t="shared" si="36"/>
        <v>3.9467592592592596E-2</v>
      </c>
      <c r="P365" s="1">
        <f t="shared" si="37"/>
        <v>4.872542295381802E-3</v>
      </c>
      <c r="R365" s="1">
        <v>3.0405092592592591E-2</v>
      </c>
      <c r="S365" t="s">
        <v>320</v>
      </c>
      <c r="T365" t="s">
        <v>211</v>
      </c>
    </row>
    <row r="366" spans="1:20" x14ac:dyDescent="0.35">
      <c r="A366">
        <v>2015</v>
      </c>
      <c r="B366" t="s">
        <v>163</v>
      </c>
      <c r="C366">
        <v>5</v>
      </c>
      <c r="D366" t="s">
        <v>88</v>
      </c>
      <c r="E366">
        <v>8.6</v>
      </c>
      <c r="G366" s="1">
        <v>7.1516203703703707E-2</v>
      </c>
      <c r="H366" s="1">
        <f t="shared" si="35"/>
        <v>8.3158376399655471E-3</v>
      </c>
      <c r="I366">
        <v>1152</v>
      </c>
      <c r="J366" s="1">
        <v>0.52370370370370367</v>
      </c>
      <c r="K366" s="23">
        <v>1515</v>
      </c>
      <c r="L366" s="23">
        <v>1464</v>
      </c>
      <c r="M366" s="23">
        <f t="shared" si="29"/>
        <v>-51</v>
      </c>
      <c r="O366" s="1">
        <f t="shared" si="36"/>
        <v>4.0127314814814817E-2</v>
      </c>
      <c r="P366" s="1">
        <f t="shared" si="37"/>
        <v>4.6659668389319557E-3</v>
      </c>
      <c r="R366" s="1">
        <v>3.138888888888889E-2</v>
      </c>
      <c r="S366" t="s">
        <v>321</v>
      </c>
      <c r="T366" t="s">
        <v>263</v>
      </c>
    </row>
    <row r="367" spans="1:20" x14ac:dyDescent="0.35">
      <c r="A367">
        <v>2015</v>
      </c>
      <c r="B367" t="s">
        <v>163</v>
      </c>
      <c r="C367">
        <v>6</v>
      </c>
      <c r="D367" t="s">
        <v>38</v>
      </c>
      <c r="E367">
        <v>12.6</v>
      </c>
      <c r="G367" s="1">
        <v>9.2430555555555557E-2</v>
      </c>
      <c r="H367" s="1">
        <f t="shared" si="35"/>
        <v>7.3357583774250447E-3</v>
      </c>
      <c r="I367">
        <v>992</v>
      </c>
      <c r="J367" s="1">
        <v>0.61613425925925924</v>
      </c>
      <c r="K367" s="23">
        <v>1464</v>
      </c>
      <c r="L367" s="23">
        <v>1392</v>
      </c>
      <c r="M367" s="23">
        <f t="shared" si="29"/>
        <v>-72</v>
      </c>
      <c r="O367" s="1">
        <f t="shared" si="36"/>
        <v>4.5960648148148146E-2</v>
      </c>
      <c r="P367" s="1">
        <f t="shared" si="37"/>
        <v>3.6476704879482656E-3</v>
      </c>
      <c r="R367" s="1">
        <v>4.6469907407407411E-2</v>
      </c>
      <c r="S367" t="s">
        <v>235</v>
      </c>
      <c r="T367" t="s">
        <v>263</v>
      </c>
    </row>
    <row r="368" spans="1:20" x14ac:dyDescent="0.35">
      <c r="A368">
        <v>2015</v>
      </c>
      <c r="B368" t="s">
        <v>163</v>
      </c>
      <c r="C368">
        <v>7</v>
      </c>
      <c r="D368" t="s">
        <v>102</v>
      </c>
      <c r="E368">
        <v>14.6</v>
      </c>
      <c r="G368" s="1">
        <v>0.11447916666666667</v>
      </c>
      <c r="H368" s="1">
        <f t="shared" si="35"/>
        <v>7.8410388127853892E-3</v>
      </c>
      <c r="I368">
        <v>1338</v>
      </c>
      <c r="J368" s="1">
        <v>0.73062499999999997</v>
      </c>
      <c r="K368" s="23">
        <v>1392</v>
      </c>
      <c r="L368" s="23">
        <v>1355</v>
      </c>
      <c r="M368" s="23">
        <f t="shared" si="29"/>
        <v>-37</v>
      </c>
      <c r="O368" s="1">
        <f t="shared" si="36"/>
        <v>6.2037037037037043E-2</v>
      </c>
      <c r="P368" s="1">
        <f t="shared" si="37"/>
        <v>4.2491121258244552E-3</v>
      </c>
      <c r="R368" s="1">
        <v>5.244212962962963E-2</v>
      </c>
      <c r="S368" t="s">
        <v>322</v>
      </c>
      <c r="T368" t="s">
        <v>245</v>
      </c>
    </row>
    <row r="369" spans="1:20" x14ac:dyDescent="0.35">
      <c r="A369" s="4">
        <v>2015</v>
      </c>
      <c r="B369" s="4" t="s">
        <v>163</v>
      </c>
      <c r="C369" s="4">
        <v>7</v>
      </c>
      <c r="D369" s="4" t="s">
        <v>147</v>
      </c>
      <c r="E369" s="4">
        <v>85.8</v>
      </c>
      <c r="F369" s="4"/>
      <c r="G369" s="26">
        <v>0.73097222222222225</v>
      </c>
      <c r="H369" s="5">
        <f t="shared" ref="H369:H392" si="38">G369/E369</f>
        <v>8.5194897694897704E-3</v>
      </c>
      <c r="I369" s="4"/>
      <c r="J369" s="26">
        <v>0.73097222222222225</v>
      </c>
      <c r="K369" s="27"/>
      <c r="L369" s="27">
        <v>1355</v>
      </c>
      <c r="M369" s="4"/>
      <c r="N369" s="4"/>
      <c r="O369" s="5">
        <f t="shared" ref="O369:O378" si="39">G369-R369</f>
        <v>0.39246527777777779</v>
      </c>
      <c r="P369" s="5">
        <f t="shared" ref="P369:P378" si="40">O369/E369</f>
        <v>4.5741873866873874E-3</v>
      </c>
      <c r="Q369" s="4"/>
      <c r="R369" s="5">
        <v>0.33850694444444446</v>
      </c>
      <c r="S369" s="4"/>
      <c r="T369" s="4" t="s">
        <v>245</v>
      </c>
    </row>
    <row r="370" spans="1:20" x14ac:dyDescent="0.35">
      <c r="A370">
        <v>2016</v>
      </c>
      <c r="B370" t="s">
        <v>133</v>
      </c>
      <c r="C370">
        <v>1</v>
      </c>
      <c r="D370" t="s">
        <v>32</v>
      </c>
      <c r="E370">
        <v>10.7</v>
      </c>
      <c r="G370" s="1">
        <v>7.694444444444444E-2</v>
      </c>
      <c r="H370" s="1">
        <f t="shared" si="38"/>
        <v>7.1910695742471442E-3</v>
      </c>
      <c r="I370">
        <v>1225</v>
      </c>
      <c r="J370" s="1">
        <v>7.694444444444444E-2</v>
      </c>
      <c r="L370" s="23">
        <v>1225</v>
      </c>
      <c r="O370" s="1">
        <f t="shared" si="39"/>
        <v>3.3159722222222222E-2</v>
      </c>
      <c r="P370" s="1">
        <f t="shared" si="40"/>
        <v>3.0990394600207685E-3</v>
      </c>
      <c r="R370" s="1">
        <v>4.3784722222222218E-2</v>
      </c>
      <c r="S370" t="s">
        <v>323</v>
      </c>
      <c r="T370" t="s">
        <v>324</v>
      </c>
    </row>
    <row r="371" spans="1:20" x14ac:dyDescent="0.35">
      <c r="A371">
        <v>2016</v>
      </c>
      <c r="B371" t="s">
        <v>133</v>
      </c>
      <c r="C371">
        <v>2</v>
      </c>
      <c r="D371" t="s">
        <v>26</v>
      </c>
      <c r="E371">
        <v>12.8</v>
      </c>
      <c r="G371" s="1">
        <v>7.8761574074074067E-2</v>
      </c>
      <c r="H371" s="1">
        <f t="shared" si="38"/>
        <v>6.1532479745370358E-3</v>
      </c>
      <c r="I371">
        <v>587</v>
      </c>
      <c r="J371" s="1">
        <v>0.15570601851851854</v>
      </c>
      <c r="K371" s="23">
        <v>1225</v>
      </c>
      <c r="L371" s="23">
        <v>820</v>
      </c>
      <c r="M371" s="23">
        <f>L371-K371</f>
        <v>-405</v>
      </c>
      <c r="O371" s="1">
        <f t="shared" si="39"/>
        <v>2.659722222222221E-2</v>
      </c>
      <c r="P371" s="1">
        <f t="shared" si="40"/>
        <v>2.0779079861111098E-3</v>
      </c>
      <c r="R371" s="1">
        <v>5.2164351851851858E-2</v>
      </c>
      <c r="S371" t="s">
        <v>274</v>
      </c>
      <c r="T371" t="s">
        <v>325</v>
      </c>
    </row>
    <row r="372" spans="1:20" x14ac:dyDescent="0.35">
      <c r="A372">
        <v>2016</v>
      </c>
      <c r="B372" t="s">
        <v>133</v>
      </c>
      <c r="C372">
        <v>3</v>
      </c>
      <c r="D372" t="s">
        <v>25</v>
      </c>
      <c r="E372">
        <v>14.1</v>
      </c>
      <c r="G372" s="1">
        <v>9.1516203703703711E-2</v>
      </c>
      <c r="H372" s="1">
        <f t="shared" si="38"/>
        <v>6.4905109009718949E-3</v>
      </c>
      <c r="I372">
        <v>818</v>
      </c>
      <c r="J372" s="1">
        <v>0.2472337962962963</v>
      </c>
      <c r="K372" s="23">
        <v>820</v>
      </c>
      <c r="L372" s="23">
        <v>810</v>
      </c>
      <c r="M372" s="23">
        <f t="shared" ref="M372:M376" si="41">L372-K372</f>
        <v>-10</v>
      </c>
      <c r="O372" s="1">
        <f t="shared" si="39"/>
        <v>3.5081018518518532E-2</v>
      </c>
      <c r="P372" s="1">
        <f t="shared" si="40"/>
        <v>2.488015497767272E-3</v>
      </c>
      <c r="R372" s="1">
        <v>5.6435185185185179E-2</v>
      </c>
      <c r="S372" t="s">
        <v>326</v>
      </c>
      <c r="T372" t="s">
        <v>243</v>
      </c>
    </row>
    <row r="373" spans="1:20" x14ac:dyDescent="0.35">
      <c r="A373">
        <v>2016</v>
      </c>
      <c r="B373" t="s">
        <v>133</v>
      </c>
      <c r="C373">
        <v>4</v>
      </c>
      <c r="D373" t="s">
        <v>59</v>
      </c>
      <c r="E373">
        <v>8.6</v>
      </c>
      <c r="G373" s="1">
        <v>5.9675925925925931E-2</v>
      </c>
      <c r="H373" s="1">
        <f t="shared" si="38"/>
        <v>6.9390611541774337E-3</v>
      </c>
      <c r="I373">
        <v>692</v>
      </c>
      <c r="J373" s="1">
        <v>0.30690972222222224</v>
      </c>
      <c r="K373" s="23">
        <v>810</v>
      </c>
      <c r="L373" s="23">
        <v>761</v>
      </c>
      <c r="M373" s="23">
        <f t="shared" si="41"/>
        <v>-49</v>
      </c>
      <c r="O373" s="1">
        <f t="shared" si="39"/>
        <v>2.6018518518518524E-2</v>
      </c>
      <c r="P373" s="1">
        <f t="shared" si="40"/>
        <v>3.0254091300602934E-3</v>
      </c>
      <c r="R373" s="1">
        <v>3.3657407407407407E-2</v>
      </c>
      <c r="S373" t="s">
        <v>327</v>
      </c>
      <c r="T373" t="s">
        <v>141</v>
      </c>
    </row>
    <row r="374" spans="1:20" x14ac:dyDescent="0.35">
      <c r="A374">
        <v>2016</v>
      </c>
      <c r="B374" t="s">
        <v>133</v>
      </c>
      <c r="C374">
        <v>5</v>
      </c>
      <c r="D374" t="s">
        <v>56</v>
      </c>
      <c r="E374">
        <v>8.6999999999999993</v>
      </c>
      <c r="G374" s="1">
        <v>5.9513888888888887E-2</v>
      </c>
      <c r="H374" s="1">
        <f t="shared" si="38"/>
        <v>6.8406768837803323E-3</v>
      </c>
      <c r="I374">
        <v>610</v>
      </c>
      <c r="J374" s="1">
        <v>0.36642361111111116</v>
      </c>
      <c r="K374" s="23">
        <v>761</v>
      </c>
      <c r="L374" s="23">
        <v>698</v>
      </c>
      <c r="M374" s="23">
        <f t="shared" si="41"/>
        <v>-63</v>
      </c>
      <c r="O374" s="1">
        <f t="shared" si="39"/>
        <v>2.5486111111111112E-2</v>
      </c>
      <c r="P374" s="1">
        <f t="shared" si="40"/>
        <v>2.9294380587484041E-3</v>
      </c>
      <c r="R374" s="1">
        <v>3.4027777777777775E-2</v>
      </c>
      <c r="S374" t="s">
        <v>328</v>
      </c>
      <c r="T374" t="s">
        <v>329</v>
      </c>
    </row>
    <row r="375" spans="1:20" x14ac:dyDescent="0.35">
      <c r="A375">
        <v>2016</v>
      </c>
      <c r="B375" t="s">
        <v>133</v>
      </c>
      <c r="C375">
        <v>6</v>
      </c>
      <c r="D375" t="s">
        <v>48</v>
      </c>
      <c r="E375">
        <v>12.4</v>
      </c>
      <c r="G375" s="1">
        <v>7.289351851851851E-2</v>
      </c>
      <c r="H375" s="1">
        <f t="shared" si="38"/>
        <v>5.8785095579450414E-3</v>
      </c>
      <c r="I375">
        <v>408</v>
      </c>
      <c r="J375" s="1">
        <v>0.43932870370370369</v>
      </c>
      <c r="K375" s="23">
        <v>698</v>
      </c>
      <c r="L375" s="23">
        <v>613</v>
      </c>
      <c r="M375" s="23">
        <f t="shared" si="41"/>
        <v>-85</v>
      </c>
      <c r="O375" s="1">
        <f t="shared" si="39"/>
        <v>2.7708333333333321E-2</v>
      </c>
      <c r="P375" s="1">
        <f t="shared" si="40"/>
        <v>2.2345430107526872E-3</v>
      </c>
      <c r="R375" s="1">
        <v>4.5185185185185189E-2</v>
      </c>
      <c r="S375" t="s">
        <v>295</v>
      </c>
      <c r="T375" t="s">
        <v>330</v>
      </c>
    </row>
    <row r="376" spans="1:20" x14ac:dyDescent="0.35">
      <c r="A376">
        <v>2016</v>
      </c>
      <c r="B376" t="s">
        <v>133</v>
      </c>
      <c r="C376">
        <v>7</v>
      </c>
      <c r="D376" t="s">
        <v>72</v>
      </c>
      <c r="E376">
        <v>16.5</v>
      </c>
      <c r="G376" s="1">
        <v>0.10976851851851853</v>
      </c>
      <c r="H376" s="1">
        <f t="shared" si="38"/>
        <v>6.6526374859708203E-3</v>
      </c>
      <c r="I376">
        <v>680</v>
      </c>
      <c r="J376" s="1">
        <v>0.54910879629629628</v>
      </c>
      <c r="K376" s="23">
        <v>613</v>
      </c>
      <c r="L376" s="23">
        <v>595</v>
      </c>
      <c r="M376" s="23">
        <f t="shared" si="41"/>
        <v>-18</v>
      </c>
      <c r="O376" s="1">
        <f t="shared" si="39"/>
        <v>4.7268518518518529E-2</v>
      </c>
      <c r="P376" s="1">
        <f t="shared" si="40"/>
        <v>2.8647586980920319E-3</v>
      </c>
      <c r="R376" s="1">
        <v>6.25E-2</v>
      </c>
      <c r="S376" t="s">
        <v>331</v>
      </c>
      <c r="T376" t="s">
        <v>263</v>
      </c>
    </row>
    <row r="377" spans="1:20" x14ac:dyDescent="0.35">
      <c r="A377" s="4">
        <v>2016</v>
      </c>
      <c r="B377" s="4" t="s">
        <v>133</v>
      </c>
      <c r="C377" s="4">
        <v>7</v>
      </c>
      <c r="D377" s="4" t="s">
        <v>147</v>
      </c>
      <c r="E377" s="4">
        <v>83.8</v>
      </c>
      <c r="F377" s="4"/>
      <c r="G377" s="26">
        <v>0.54910879629629628</v>
      </c>
      <c r="H377" s="5">
        <f t="shared" si="38"/>
        <v>6.5526109343233448E-3</v>
      </c>
      <c r="I377" s="4"/>
      <c r="J377" s="26">
        <v>0.54910879629629628</v>
      </c>
      <c r="K377" s="27"/>
      <c r="L377" s="27">
        <v>595</v>
      </c>
      <c r="M377" s="4"/>
      <c r="N377" s="4"/>
      <c r="O377" s="5">
        <f t="shared" si="39"/>
        <v>0.21315972222222224</v>
      </c>
      <c r="P377" s="5">
        <f t="shared" si="40"/>
        <v>2.5436721028904803E-3</v>
      </c>
      <c r="Q377" s="4"/>
      <c r="R377" s="5">
        <v>0.33594907407407404</v>
      </c>
      <c r="S377" s="4"/>
      <c r="T377" s="4" t="s">
        <v>330</v>
      </c>
    </row>
    <row r="378" spans="1:20" x14ac:dyDescent="0.35">
      <c r="A378">
        <v>2016</v>
      </c>
      <c r="B378" t="s">
        <v>163</v>
      </c>
      <c r="C378">
        <v>1</v>
      </c>
      <c r="D378" t="s">
        <v>30</v>
      </c>
      <c r="E378">
        <v>10.7</v>
      </c>
      <c r="G378" s="1">
        <v>0.10744212962962962</v>
      </c>
      <c r="H378" s="1">
        <f t="shared" si="38"/>
        <v>1.004132052613361E-2</v>
      </c>
      <c r="I378">
        <v>1603</v>
      </c>
      <c r="L378" s="23">
        <v>1603</v>
      </c>
      <c r="O378" s="1">
        <f t="shared" si="39"/>
        <v>6.3657407407407413E-2</v>
      </c>
      <c r="P378" s="1">
        <f t="shared" si="40"/>
        <v>5.9492904119072352E-3</v>
      </c>
      <c r="R378" s="1">
        <v>4.3784722222222218E-2</v>
      </c>
      <c r="S378" t="s">
        <v>323</v>
      </c>
      <c r="T378" t="s">
        <v>324</v>
      </c>
    </row>
    <row r="379" spans="1:20" x14ac:dyDescent="0.35">
      <c r="A379">
        <v>2016</v>
      </c>
      <c r="B379" t="s">
        <v>163</v>
      </c>
      <c r="C379">
        <v>2</v>
      </c>
      <c r="D379" t="s">
        <v>41</v>
      </c>
      <c r="E379">
        <v>12.8</v>
      </c>
      <c r="G379" s="1">
        <v>0.14682870370370371</v>
      </c>
      <c r="H379" s="1">
        <f t="shared" si="38"/>
        <v>1.1470992476851852E-2</v>
      </c>
      <c r="I379">
        <v>1588</v>
      </c>
      <c r="J379" s="1">
        <v>0.25427083333333333</v>
      </c>
      <c r="K379" s="23">
        <v>1603</v>
      </c>
      <c r="L379" s="23">
        <v>1597</v>
      </c>
      <c r="M379" s="23">
        <f t="shared" ref="M379:M384" si="42">L379-K379</f>
        <v>-6</v>
      </c>
      <c r="O379" s="1">
        <f t="shared" ref="O379:O384" si="43">G379-R379</f>
        <v>9.4664351851851847E-2</v>
      </c>
      <c r="P379" s="1">
        <f t="shared" ref="P379:P384" si="44">O379/E379</f>
        <v>7.3956524884259255E-3</v>
      </c>
      <c r="R379" s="1">
        <v>5.2164351851851858E-2</v>
      </c>
      <c r="S379" t="s">
        <v>274</v>
      </c>
      <c r="T379" t="s">
        <v>325</v>
      </c>
    </row>
    <row r="380" spans="1:20" x14ac:dyDescent="0.35">
      <c r="A380">
        <v>2016</v>
      </c>
      <c r="B380" t="s">
        <v>163</v>
      </c>
      <c r="C380">
        <v>3</v>
      </c>
      <c r="D380" t="s">
        <v>39</v>
      </c>
      <c r="E380">
        <v>14.1</v>
      </c>
      <c r="G380" s="1">
        <v>0.10359953703703705</v>
      </c>
      <c r="H380" s="1">
        <f t="shared" si="38"/>
        <v>7.347484896243762E-3</v>
      </c>
      <c r="I380">
        <v>1179</v>
      </c>
      <c r="J380" s="1">
        <v>0.35788194444444449</v>
      </c>
      <c r="K380" s="23">
        <v>1597</v>
      </c>
      <c r="L380" s="23">
        <v>1528</v>
      </c>
      <c r="M380" s="23">
        <f t="shared" si="42"/>
        <v>-69</v>
      </c>
      <c r="O380" s="1">
        <f t="shared" si="43"/>
        <v>4.7164351851851867E-2</v>
      </c>
      <c r="P380" s="1">
        <f t="shared" si="44"/>
        <v>3.3449894930391395E-3</v>
      </c>
      <c r="R380" s="1">
        <v>5.6435185185185179E-2</v>
      </c>
      <c r="S380" t="s">
        <v>326</v>
      </c>
      <c r="T380" t="s">
        <v>243</v>
      </c>
    </row>
    <row r="381" spans="1:20" x14ac:dyDescent="0.35">
      <c r="A381">
        <v>2016</v>
      </c>
      <c r="B381" t="s">
        <v>163</v>
      </c>
      <c r="C381">
        <v>4</v>
      </c>
      <c r="D381" t="s">
        <v>38</v>
      </c>
      <c r="E381">
        <v>8.6</v>
      </c>
      <c r="G381" s="1">
        <v>6.3587962962962971E-2</v>
      </c>
      <c r="H381" s="1">
        <f t="shared" si="38"/>
        <v>7.3939491817398804E-3</v>
      </c>
      <c r="I381">
        <v>880</v>
      </c>
      <c r="J381" s="1">
        <v>0.42148148148148151</v>
      </c>
      <c r="K381" s="23">
        <v>1528</v>
      </c>
      <c r="L381" s="23">
        <v>1467</v>
      </c>
      <c r="M381" s="23">
        <f t="shared" si="42"/>
        <v>-61</v>
      </c>
      <c r="O381" s="1">
        <f t="shared" si="43"/>
        <v>2.9930555555555564E-2</v>
      </c>
      <c r="P381" s="1">
        <f t="shared" si="44"/>
        <v>3.4802971576227402E-3</v>
      </c>
      <c r="R381" s="1">
        <v>3.3657407407407407E-2</v>
      </c>
      <c r="S381" t="s">
        <v>327</v>
      </c>
      <c r="T381" t="s">
        <v>141</v>
      </c>
    </row>
    <row r="382" spans="1:20" x14ac:dyDescent="0.35">
      <c r="A382">
        <v>2016</v>
      </c>
      <c r="B382" t="s">
        <v>163</v>
      </c>
      <c r="C382">
        <v>5</v>
      </c>
      <c r="D382" t="s">
        <v>83</v>
      </c>
      <c r="E382">
        <v>8.6999999999999993</v>
      </c>
      <c r="G382" s="1">
        <v>8.3912037037037035E-2</v>
      </c>
      <c r="H382" s="1">
        <f t="shared" si="38"/>
        <v>9.6450617283950629E-3</v>
      </c>
      <c r="I382">
        <v>1283</v>
      </c>
      <c r="J382" s="1">
        <v>0.50539351851851855</v>
      </c>
      <c r="K382" s="23">
        <v>1467</v>
      </c>
      <c r="L382" s="23">
        <v>1422</v>
      </c>
      <c r="M382" s="23">
        <f t="shared" si="42"/>
        <v>-45</v>
      </c>
      <c r="O382" s="1">
        <f t="shared" si="43"/>
        <v>4.988425925925926E-2</v>
      </c>
      <c r="P382" s="1">
        <f t="shared" si="44"/>
        <v>5.7338229033631338E-3</v>
      </c>
      <c r="R382" s="1">
        <v>3.4027777777777775E-2</v>
      </c>
      <c r="S382" t="s">
        <v>328</v>
      </c>
      <c r="T382" t="s">
        <v>329</v>
      </c>
    </row>
    <row r="383" spans="1:20" x14ac:dyDescent="0.35">
      <c r="A383">
        <v>2016</v>
      </c>
      <c r="B383" t="s">
        <v>163</v>
      </c>
      <c r="C383">
        <v>6</v>
      </c>
      <c r="D383" t="s">
        <v>43</v>
      </c>
      <c r="E383">
        <v>12.4</v>
      </c>
      <c r="G383" s="1">
        <v>9.1574074074074072E-2</v>
      </c>
      <c r="H383" s="1">
        <f t="shared" si="38"/>
        <v>7.3850059737156507E-3</v>
      </c>
      <c r="I383">
        <v>1016</v>
      </c>
      <c r="J383" s="1">
        <v>0.59696759259259258</v>
      </c>
      <c r="K383" s="23">
        <v>1422</v>
      </c>
      <c r="L383" s="23">
        <v>1334</v>
      </c>
      <c r="M383" s="23">
        <f t="shared" si="42"/>
        <v>-88</v>
      </c>
      <c r="O383" s="1">
        <f t="shared" si="43"/>
        <v>4.6388888888888882E-2</v>
      </c>
      <c r="P383" s="1">
        <f t="shared" si="44"/>
        <v>3.741039426523297E-3</v>
      </c>
      <c r="R383" s="1">
        <v>4.5185185185185189E-2</v>
      </c>
      <c r="S383" t="s">
        <v>295</v>
      </c>
      <c r="T383" t="s">
        <v>330</v>
      </c>
    </row>
    <row r="384" spans="1:20" x14ac:dyDescent="0.35">
      <c r="A384">
        <v>2016</v>
      </c>
      <c r="B384" t="s">
        <v>163</v>
      </c>
      <c r="C384">
        <v>7</v>
      </c>
      <c r="D384" t="s">
        <v>102</v>
      </c>
      <c r="E384">
        <v>16.5</v>
      </c>
      <c r="G384" s="1">
        <v>0.14005787037037037</v>
      </c>
      <c r="H384" s="1">
        <f t="shared" si="38"/>
        <v>8.4883557800224472E-3</v>
      </c>
      <c r="I384">
        <v>1242</v>
      </c>
      <c r="J384" s="1">
        <v>0.73703703703703705</v>
      </c>
      <c r="K384" s="23">
        <v>1334</v>
      </c>
      <c r="L384" s="23">
        <v>1267</v>
      </c>
      <c r="M384" s="23">
        <f t="shared" si="42"/>
        <v>-67</v>
      </c>
      <c r="O384" s="1">
        <f t="shared" si="43"/>
        <v>7.7557870370370374E-2</v>
      </c>
      <c r="P384" s="1">
        <f t="shared" si="44"/>
        <v>4.7004769921436592E-3</v>
      </c>
      <c r="R384" s="1">
        <v>6.25E-2</v>
      </c>
      <c r="S384" t="s">
        <v>331</v>
      </c>
      <c r="T384" t="s">
        <v>263</v>
      </c>
    </row>
    <row r="385" spans="1:20" x14ac:dyDescent="0.35">
      <c r="A385" s="4">
        <v>2016</v>
      </c>
      <c r="B385" s="4" t="s">
        <v>163</v>
      </c>
      <c r="C385" s="4">
        <v>7</v>
      </c>
      <c r="D385" s="4" t="s">
        <v>147</v>
      </c>
      <c r="E385" s="4">
        <v>83.8</v>
      </c>
      <c r="F385" s="4"/>
      <c r="G385" s="26">
        <v>0.73703703703703705</v>
      </c>
      <c r="H385" s="5">
        <f t="shared" si="38"/>
        <v>8.7951913727570049E-3</v>
      </c>
      <c r="I385" s="4"/>
      <c r="J385" s="26">
        <v>0.73703703703703705</v>
      </c>
      <c r="K385" s="27"/>
      <c r="L385" s="27">
        <v>1267</v>
      </c>
      <c r="M385" s="4"/>
      <c r="N385" s="4"/>
      <c r="O385" s="5">
        <f t="shared" ref="O385:O430" si="45">G385-R385</f>
        <v>0.40108796296296301</v>
      </c>
      <c r="P385" s="5">
        <f t="shared" ref="P385:P430" si="46">O385/E385</f>
        <v>4.7862525413241413E-3</v>
      </c>
      <c r="Q385" s="4"/>
      <c r="R385" s="5">
        <v>0.33594907407407404</v>
      </c>
      <c r="S385" s="4"/>
      <c r="T385" s="4" t="s">
        <v>330</v>
      </c>
    </row>
    <row r="386" spans="1:20" x14ac:dyDescent="0.35">
      <c r="A386">
        <v>2017</v>
      </c>
      <c r="B386" t="s">
        <v>133</v>
      </c>
      <c r="C386">
        <v>1</v>
      </c>
      <c r="D386" t="s">
        <v>26</v>
      </c>
      <c r="E386">
        <v>12.8</v>
      </c>
      <c r="G386" s="1">
        <v>7.4490740740740746E-2</v>
      </c>
      <c r="H386" s="1">
        <f t="shared" si="38"/>
        <v>5.8195891203703708E-3</v>
      </c>
      <c r="I386">
        <v>615</v>
      </c>
      <c r="L386" s="23">
        <v>615</v>
      </c>
      <c r="O386" s="1">
        <f t="shared" si="45"/>
        <v>2.4976851851851854E-2</v>
      </c>
      <c r="P386" s="1">
        <f t="shared" si="46"/>
        <v>1.951316550925926E-3</v>
      </c>
      <c r="R386" s="1">
        <v>4.9513888888888892E-2</v>
      </c>
      <c r="S386" t="s">
        <v>332</v>
      </c>
      <c r="T386" t="s">
        <v>254</v>
      </c>
    </row>
    <row r="387" spans="1:20" x14ac:dyDescent="0.35">
      <c r="A387">
        <v>2017</v>
      </c>
      <c r="B387" t="s">
        <v>133</v>
      </c>
      <c r="C387">
        <v>2</v>
      </c>
      <c r="D387" t="s">
        <v>72</v>
      </c>
      <c r="E387">
        <v>14.3</v>
      </c>
      <c r="G387" s="1">
        <v>8.3634259259259255E-2</v>
      </c>
      <c r="H387" s="1">
        <f t="shared" si="38"/>
        <v>5.8485495985495977E-3</v>
      </c>
      <c r="I387">
        <v>441</v>
      </c>
      <c r="J387" s="1">
        <v>0.15813657407407408</v>
      </c>
      <c r="K387" s="23">
        <v>615</v>
      </c>
      <c r="L387" s="23">
        <v>483</v>
      </c>
      <c r="M387" s="23">
        <f>L387-K387</f>
        <v>-132</v>
      </c>
      <c r="O387" s="1">
        <f t="shared" si="45"/>
        <v>2.8113425925925924E-2</v>
      </c>
      <c r="P387" s="1">
        <f t="shared" si="46"/>
        <v>1.9659738409738407E-3</v>
      </c>
      <c r="R387" s="1">
        <v>5.5520833333333332E-2</v>
      </c>
      <c r="S387" t="s">
        <v>333</v>
      </c>
      <c r="T387" t="s">
        <v>141</v>
      </c>
    </row>
    <row r="388" spans="1:20" x14ac:dyDescent="0.35">
      <c r="A388">
        <v>2017</v>
      </c>
      <c r="B388" t="s">
        <v>133</v>
      </c>
      <c r="C388">
        <v>3</v>
      </c>
      <c r="D388" t="s">
        <v>25</v>
      </c>
      <c r="E388">
        <v>12.3</v>
      </c>
      <c r="G388" s="1">
        <v>7.5891203703703711E-2</v>
      </c>
      <c r="H388" s="1">
        <f t="shared" si="38"/>
        <v>6.1700165612767243E-3</v>
      </c>
      <c r="I388">
        <v>600</v>
      </c>
      <c r="J388" s="1">
        <v>0.23402777777777781</v>
      </c>
      <c r="K388" s="23">
        <v>483</v>
      </c>
      <c r="L388" s="23">
        <v>504</v>
      </c>
      <c r="M388" s="23">
        <f t="shared" ref="M388:M392" si="47">L388-K388</f>
        <v>21</v>
      </c>
      <c r="O388" s="1">
        <f t="shared" si="45"/>
        <v>3.0659722222222227E-2</v>
      </c>
      <c r="P388" s="1">
        <f t="shared" si="46"/>
        <v>2.4926603432700997E-3</v>
      </c>
      <c r="R388" s="1">
        <v>4.5231481481481484E-2</v>
      </c>
      <c r="S388" t="s">
        <v>334</v>
      </c>
      <c r="T388" t="s">
        <v>335</v>
      </c>
    </row>
    <row r="389" spans="1:20" x14ac:dyDescent="0.35">
      <c r="A389">
        <v>2017</v>
      </c>
      <c r="B389" t="s">
        <v>133</v>
      </c>
      <c r="C389">
        <v>4</v>
      </c>
      <c r="D389" t="s">
        <v>59</v>
      </c>
      <c r="E389">
        <v>7.7</v>
      </c>
      <c r="G389" s="1">
        <v>5.708333333333334E-2</v>
      </c>
      <c r="H389" s="1">
        <f t="shared" si="38"/>
        <v>7.4134199134199144E-3</v>
      </c>
      <c r="I389">
        <v>718</v>
      </c>
      <c r="J389" s="1">
        <v>0.2911111111111111</v>
      </c>
      <c r="K389" s="23">
        <v>504</v>
      </c>
      <c r="L389" s="23">
        <v>527</v>
      </c>
      <c r="M389" s="23">
        <f t="shared" si="47"/>
        <v>23</v>
      </c>
      <c r="O389" s="1">
        <f t="shared" si="45"/>
        <v>2.6550925925925929E-2</v>
      </c>
      <c r="P389" s="1">
        <f t="shared" si="46"/>
        <v>3.4481721981721985E-3</v>
      </c>
      <c r="R389" s="1">
        <v>3.0532407407407411E-2</v>
      </c>
      <c r="S389" t="s">
        <v>336</v>
      </c>
      <c r="T389" t="s">
        <v>241</v>
      </c>
    </row>
    <row r="390" spans="1:20" x14ac:dyDescent="0.35">
      <c r="A390">
        <v>2017</v>
      </c>
      <c r="B390" t="s">
        <v>133</v>
      </c>
      <c r="C390">
        <v>5</v>
      </c>
      <c r="D390" t="s">
        <v>77</v>
      </c>
      <c r="E390">
        <v>7.8</v>
      </c>
      <c r="G390" s="1">
        <v>5.7164351851851848E-2</v>
      </c>
      <c r="H390" s="1">
        <f t="shared" si="38"/>
        <v>7.3287630579297247E-3</v>
      </c>
      <c r="I390">
        <v>562</v>
      </c>
      <c r="J390" s="1">
        <v>0.34827546296296297</v>
      </c>
      <c r="K390" s="23">
        <v>527</v>
      </c>
      <c r="L390" s="23">
        <v>497</v>
      </c>
      <c r="M390" s="23">
        <f t="shared" si="47"/>
        <v>-30</v>
      </c>
      <c r="O390" s="1">
        <f t="shared" si="45"/>
        <v>2.7268518518518518E-2</v>
      </c>
      <c r="P390" s="1">
        <f t="shared" si="46"/>
        <v>3.4959639126305796E-3</v>
      </c>
      <c r="R390" s="1">
        <v>2.989583333333333E-2</v>
      </c>
      <c r="S390" t="s">
        <v>337</v>
      </c>
      <c r="T390" t="s">
        <v>230</v>
      </c>
    </row>
    <row r="391" spans="1:20" x14ac:dyDescent="0.35">
      <c r="A391">
        <v>2017</v>
      </c>
      <c r="B391" t="s">
        <v>133</v>
      </c>
      <c r="C391">
        <v>6</v>
      </c>
      <c r="D391" t="s">
        <v>39</v>
      </c>
      <c r="E391">
        <v>11.1</v>
      </c>
      <c r="G391" s="1">
        <v>7.9976851851851841E-2</v>
      </c>
      <c r="H391" s="1">
        <f t="shared" si="38"/>
        <v>7.2051217884551207E-3</v>
      </c>
      <c r="I391">
        <v>647</v>
      </c>
      <c r="J391" s="1">
        <v>0.42825231481481479</v>
      </c>
      <c r="K391" s="23">
        <v>497</v>
      </c>
      <c r="L391" s="23">
        <v>490</v>
      </c>
      <c r="M391" s="23">
        <f t="shared" si="47"/>
        <v>-7</v>
      </c>
      <c r="O391" s="1">
        <f t="shared" si="45"/>
        <v>3.9340277777777766E-2</v>
      </c>
      <c r="P391" s="1">
        <f t="shared" si="46"/>
        <v>3.544169169169168E-3</v>
      </c>
      <c r="R391" s="1">
        <v>4.0636574074074075E-2</v>
      </c>
      <c r="S391" t="s">
        <v>315</v>
      </c>
      <c r="T391" t="s">
        <v>330</v>
      </c>
    </row>
    <row r="392" spans="1:20" x14ac:dyDescent="0.35">
      <c r="A392">
        <v>2017</v>
      </c>
      <c r="B392" t="s">
        <v>133</v>
      </c>
      <c r="C392">
        <v>7</v>
      </c>
      <c r="D392" t="s">
        <v>56</v>
      </c>
      <c r="E392">
        <v>13.8</v>
      </c>
      <c r="G392" s="1">
        <v>9.9884259259259256E-2</v>
      </c>
      <c r="H392" s="1">
        <f t="shared" si="38"/>
        <v>7.2379898013955977E-3</v>
      </c>
      <c r="I392">
        <v>915</v>
      </c>
      <c r="J392" s="1">
        <v>0.52813657407407411</v>
      </c>
      <c r="K392" s="23">
        <v>490</v>
      </c>
      <c r="L392" s="23">
        <v>527</v>
      </c>
      <c r="M392" s="23">
        <f t="shared" si="47"/>
        <v>37</v>
      </c>
      <c r="O392" s="1">
        <f t="shared" si="45"/>
        <v>4.7430555555555552E-2</v>
      </c>
      <c r="P392" s="1">
        <f t="shared" si="46"/>
        <v>3.4369967793880835E-3</v>
      </c>
      <c r="R392" s="1">
        <v>5.2453703703703704E-2</v>
      </c>
      <c r="S392" t="s">
        <v>338</v>
      </c>
      <c r="T392" t="s">
        <v>243</v>
      </c>
    </row>
    <row r="393" spans="1:20" x14ac:dyDescent="0.35">
      <c r="A393" s="4">
        <v>2017</v>
      </c>
      <c r="B393" s="4" t="s">
        <v>133</v>
      </c>
      <c r="C393" s="4">
        <v>7</v>
      </c>
      <c r="D393" s="4" t="s">
        <v>147</v>
      </c>
      <c r="E393" s="4">
        <v>79.8</v>
      </c>
      <c r="F393" s="4"/>
      <c r="G393" s="26">
        <v>0.52813657407407411</v>
      </c>
      <c r="H393" s="5">
        <f t="shared" ref="H393:H456" si="48">G393/E393</f>
        <v>6.6182528079457908E-3</v>
      </c>
      <c r="I393" s="4"/>
      <c r="J393" s="26">
        <v>0.52813657407407411</v>
      </c>
      <c r="K393" s="27"/>
      <c r="L393" s="27">
        <v>527</v>
      </c>
      <c r="M393" s="4"/>
      <c r="N393" s="4"/>
      <c r="O393" s="5">
        <f t="shared" si="45"/>
        <v>0.2144212962962963</v>
      </c>
      <c r="P393" s="5">
        <f t="shared" si="46"/>
        <v>2.686983662860856E-3</v>
      </c>
      <c r="Q393" s="4"/>
      <c r="R393" s="5">
        <v>0.3137152777777778</v>
      </c>
      <c r="S393" s="4"/>
      <c r="T393" s="4" t="s">
        <v>141</v>
      </c>
    </row>
    <row r="394" spans="1:20" x14ac:dyDescent="0.35">
      <c r="A394">
        <v>2017</v>
      </c>
      <c r="B394" t="s">
        <v>163</v>
      </c>
      <c r="C394">
        <v>1</v>
      </c>
      <c r="D394" t="s">
        <v>30</v>
      </c>
      <c r="E394">
        <v>12.8</v>
      </c>
      <c r="G394" s="1">
        <v>0.11172453703703704</v>
      </c>
      <c r="H394" s="1">
        <f t="shared" si="48"/>
        <v>8.7284794560185189E-3</v>
      </c>
      <c r="I394">
        <v>1441</v>
      </c>
      <c r="L394" s="23">
        <v>1441</v>
      </c>
      <c r="O394" s="1">
        <f t="shared" si="45"/>
        <v>6.2210648148148147E-2</v>
      </c>
      <c r="P394" s="1">
        <f t="shared" si="46"/>
        <v>4.8602068865740734E-3</v>
      </c>
      <c r="R394" s="1">
        <v>4.9513888888888892E-2</v>
      </c>
      <c r="S394" t="s">
        <v>332</v>
      </c>
      <c r="T394" t="s">
        <v>254</v>
      </c>
    </row>
    <row r="395" spans="1:20" x14ac:dyDescent="0.35">
      <c r="A395">
        <v>2017</v>
      </c>
      <c r="B395" t="s">
        <v>163</v>
      </c>
      <c r="C395">
        <v>2</v>
      </c>
      <c r="D395" t="s">
        <v>43</v>
      </c>
      <c r="E395">
        <v>14.3</v>
      </c>
      <c r="G395" s="1">
        <v>0.14193287037037036</v>
      </c>
      <c r="H395" s="1">
        <f t="shared" si="48"/>
        <v>9.9253755503755491E-3</v>
      </c>
      <c r="I395">
        <v>1473</v>
      </c>
      <c r="J395" s="1">
        <v>0.25365740740740744</v>
      </c>
      <c r="K395" s="23">
        <v>1441</v>
      </c>
      <c r="L395" s="23">
        <v>1466</v>
      </c>
      <c r="M395" s="23">
        <f>L395-K395</f>
        <v>25</v>
      </c>
      <c r="O395" s="1">
        <f t="shared" si="45"/>
        <v>8.6412037037037037E-2</v>
      </c>
      <c r="P395" s="1">
        <f t="shared" si="46"/>
        <v>6.0427997927997926E-3</v>
      </c>
      <c r="R395" s="1">
        <v>5.5520833333333332E-2</v>
      </c>
      <c r="S395" t="s">
        <v>333</v>
      </c>
      <c r="T395" t="s">
        <v>141</v>
      </c>
    </row>
    <row r="396" spans="1:20" x14ac:dyDescent="0.35">
      <c r="A396">
        <v>2017</v>
      </c>
      <c r="B396" t="s">
        <v>163</v>
      </c>
      <c r="C396">
        <v>3</v>
      </c>
      <c r="D396" t="s">
        <v>41</v>
      </c>
      <c r="E396">
        <v>12.3</v>
      </c>
      <c r="G396" s="1">
        <v>0.12562500000000001</v>
      </c>
      <c r="H396" s="1">
        <f t="shared" si="48"/>
        <v>1.0213414634146342E-2</v>
      </c>
      <c r="I396">
        <v>1427</v>
      </c>
      <c r="J396" s="1">
        <v>0.37929398148148147</v>
      </c>
      <c r="K396" s="23">
        <v>1466</v>
      </c>
      <c r="L396" s="23">
        <v>1454</v>
      </c>
      <c r="M396" s="23">
        <f t="shared" ref="M396:M400" si="49">L396-K396</f>
        <v>-12</v>
      </c>
      <c r="O396" s="1">
        <f t="shared" si="45"/>
        <v>8.0393518518518531E-2</v>
      </c>
      <c r="P396" s="1">
        <f t="shared" si="46"/>
        <v>6.5360584161397173E-3</v>
      </c>
      <c r="R396" s="1">
        <v>4.5231481481481484E-2</v>
      </c>
      <c r="S396" t="s">
        <v>334</v>
      </c>
      <c r="T396" t="s">
        <v>335</v>
      </c>
    </row>
    <row r="397" spans="1:20" x14ac:dyDescent="0.35">
      <c r="A397">
        <v>2017</v>
      </c>
      <c r="B397" t="s">
        <v>163</v>
      </c>
      <c r="C397">
        <v>4</v>
      </c>
      <c r="D397" t="s">
        <v>83</v>
      </c>
      <c r="E397">
        <v>7.7</v>
      </c>
      <c r="G397" s="1">
        <v>8.0104166666666657E-2</v>
      </c>
      <c r="H397" s="1">
        <f t="shared" si="48"/>
        <v>1.0403138528138527E-2</v>
      </c>
      <c r="I397">
        <v>1304</v>
      </c>
      <c r="J397" s="1">
        <v>0.45939814814814817</v>
      </c>
      <c r="K397" s="23">
        <v>1454</v>
      </c>
      <c r="L397" s="23">
        <v>1426</v>
      </c>
      <c r="M397" s="23">
        <f t="shared" si="49"/>
        <v>-28</v>
      </c>
      <c r="O397" s="1">
        <f t="shared" si="45"/>
        <v>4.9571759259259246E-2</v>
      </c>
      <c r="P397" s="1">
        <f t="shared" si="46"/>
        <v>6.437890812890811E-3</v>
      </c>
      <c r="R397" s="1">
        <v>3.0532407407407411E-2</v>
      </c>
      <c r="S397" t="s">
        <v>336</v>
      </c>
      <c r="T397" t="s">
        <v>241</v>
      </c>
    </row>
    <row r="398" spans="1:20" x14ac:dyDescent="0.35">
      <c r="A398">
        <v>2017</v>
      </c>
      <c r="B398" t="s">
        <v>163</v>
      </c>
      <c r="C398">
        <v>5</v>
      </c>
      <c r="D398" t="s">
        <v>44</v>
      </c>
      <c r="E398">
        <v>7.8</v>
      </c>
      <c r="G398" s="1">
        <v>7.3194444444444437E-2</v>
      </c>
      <c r="H398" s="1">
        <f t="shared" si="48"/>
        <v>9.3839031339031324E-3</v>
      </c>
      <c r="I398">
        <v>1080</v>
      </c>
      <c r="J398" s="1">
        <v>0.53260416666666666</v>
      </c>
      <c r="K398" s="23">
        <v>1426</v>
      </c>
      <c r="L398" s="23">
        <v>1377</v>
      </c>
      <c r="M398" s="23">
        <f t="shared" si="49"/>
        <v>-49</v>
      </c>
      <c r="O398" s="1">
        <f t="shared" si="45"/>
        <v>4.3298611111111107E-2</v>
      </c>
      <c r="P398" s="1">
        <f t="shared" si="46"/>
        <v>5.5511039886039885E-3</v>
      </c>
      <c r="R398" s="1">
        <v>2.989583333333333E-2</v>
      </c>
      <c r="S398" t="s">
        <v>337</v>
      </c>
      <c r="T398" t="s">
        <v>230</v>
      </c>
    </row>
    <row r="399" spans="1:20" x14ac:dyDescent="0.35">
      <c r="A399">
        <v>2017</v>
      </c>
      <c r="B399" t="s">
        <v>163</v>
      </c>
      <c r="C399">
        <v>6</v>
      </c>
      <c r="D399" t="s">
        <v>36</v>
      </c>
      <c r="E399">
        <v>11.1</v>
      </c>
      <c r="G399" s="1">
        <v>0.11369212962962964</v>
      </c>
      <c r="H399" s="1">
        <f t="shared" si="48"/>
        <v>1.0242534200867535E-2</v>
      </c>
      <c r="I399">
        <v>1277</v>
      </c>
      <c r="J399" s="1">
        <v>0.6463078703703703</v>
      </c>
      <c r="K399" s="23">
        <v>1377</v>
      </c>
      <c r="L399" s="23">
        <v>1352</v>
      </c>
      <c r="M399" s="23">
        <f t="shared" si="49"/>
        <v>-25</v>
      </c>
      <c r="O399" s="1">
        <f t="shared" si="45"/>
        <v>7.3055555555555568E-2</v>
      </c>
      <c r="P399" s="1">
        <f t="shared" si="46"/>
        <v>6.5815815815815828E-3</v>
      </c>
      <c r="R399" s="1">
        <v>4.0636574074074075E-2</v>
      </c>
      <c r="S399" t="s">
        <v>315</v>
      </c>
      <c r="T399" t="s">
        <v>330</v>
      </c>
    </row>
    <row r="400" spans="1:20" x14ac:dyDescent="0.35">
      <c r="A400">
        <v>2017</v>
      </c>
      <c r="B400" t="s">
        <v>163</v>
      </c>
      <c r="C400">
        <v>7</v>
      </c>
      <c r="D400" t="s">
        <v>102</v>
      </c>
      <c r="E400">
        <v>13.8</v>
      </c>
      <c r="G400" s="1">
        <v>0.10488425925925926</v>
      </c>
      <c r="H400" s="1">
        <f t="shared" si="48"/>
        <v>7.600308641975308E-3</v>
      </c>
      <c r="I400">
        <v>1038</v>
      </c>
      <c r="J400" s="1">
        <v>0.75119212962962967</v>
      </c>
      <c r="K400" s="23">
        <v>1352</v>
      </c>
      <c r="L400" s="23">
        <v>1287</v>
      </c>
      <c r="M400" s="23">
        <f t="shared" si="49"/>
        <v>-65</v>
      </c>
      <c r="O400" s="1">
        <f t="shared" si="45"/>
        <v>5.2430555555555557E-2</v>
      </c>
      <c r="P400" s="1">
        <f t="shared" si="46"/>
        <v>3.7993156199677938E-3</v>
      </c>
      <c r="R400" s="1">
        <v>5.2453703703703704E-2</v>
      </c>
      <c r="S400" t="s">
        <v>338</v>
      </c>
      <c r="T400" t="s">
        <v>243</v>
      </c>
    </row>
    <row r="401" spans="1:20" x14ac:dyDescent="0.35">
      <c r="A401" s="4">
        <v>2017</v>
      </c>
      <c r="B401" s="4" t="s">
        <v>163</v>
      </c>
      <c r="C401" s="4">
        <v>7</v>
      </c>
      <c r="D401" s="4" t="s">
        <v>147</v>
      </c>
      <c r="E401" s="4">
        <v>79.8</v>
      </c>
      <c r="F401" s="4"/>
      <c r="G401" s="26">
        <v>0.75119212962962967</v>
      </c>
      <c r="H401" s="5">
        <f t="shared" si="48"/>
        <v>9.4134352083913488E-3</v>
      </c>
      <c r="I401" s="4"/>
      <c r="J401" s="26">
        <v>0.75119212962962967</v>
      </c>
      <c r="K401" s="27"/>
      <c r="L401" s="27">
        <v>1287</v>
      </c>
      <c r="M401" s="4"/>
      <c r="N401" s="4"/>
      <c r="O401" s="5">
        <f t="shared" si="45"/>
        <v>0.43747685185185187</v>
      </c>
      <c r="P401" s="5">
        <f t="shared" si="46"/>
        <v>5.4821660633064149E-3</v>
      </c>
      <c r="Q401" s="4"/>
      <c r="R401" s="5">
        <v>0.3137152777777778</v>
      </c>
      <c r="S401" s="4"/>
      <c r="T401" s="4" t="s">
        <v>141</v>
      </c>
    </row>
    <row r="402" spans="1:20" x14ac:dyDescent="0.35">
      <c r="A402">
        <v>2018</v>
      </c>
      <c r="B402" t="s">
        <v>133</v>
      </c>
      <c r="C402">
        <v>1</v>
      </c>
      <c r="D402" t="s">
        <v>29</v>
      </c>
      <c r="E402">
        <v>11</v>
      </c>
      <c r="G402" s="1">
        <v>7.9085648148148155E-2</v>
      </c>
      <c r="H402" s="1">
        <f t="shared" si="48"/>
        <v>7.1896043771043777E-3</v>
      </c>
      <c r="I402">
        <v>1366</v>
      </c>
      <c r="L402" s="23">
        <v>1366</v>
      </c>
      <c r="O402" s="1">
        <f t="shared" si="45"/>
        <v>3.48263888888889E-2</v>
      </c>
      <c r="P402" s="1">
        <f t="shared" si="46"/>
        <v>3.1660353535353544E-3</v>
      </c>
      <c r="R402" s="1">
        <v>4.4259259259259255E-2</v>
      </c>
      <c r="S402" t="s">
        <v>339</v>
      </c>
      <c r="T402" t="s">
        <v>329</v>
      </c>
    </row>
    <row r="403" spans="1:20" x14ac:dyDescent="0.35">
      <c r="A403">
        <v>2018</v>
      </c>
      <c r="B403" t="s">
        <v>133</v>
      </c>
      <c r="C403">
        <v>2</v>
      </c>
      <c r="D403" t="s">
        <v>39</v>
      </c>
      <c r="E403">
        <v>11.9</v>
      </c>
      <c r="G403" s="1">
        <v>9.6921296296296297E-2</v>
      </c>
      <c r="H403" s="1">
        <f t="shared" si="48"/>
        <v>8.144646747587924E-3</v>
      </c>
      <c r="I403">
        <v>1502</v>
      </c>
      <c r="J403" s="1">
        <v>0.17600694444444445</v>
      </c>
      <c r="K403" s="23">
        <v>1366</v>
      </c>
      <c r="L403" s="23">
        <v>1447</v>
      </c>
      <c r="M403" s="23">
        <f>L403-K403</f>
        <v>81</v>
      </c>
      <c r="O403" s="1">
        <f t="shared" si="45"/>
        <v>5.1840277777777784E-2</v>
      </c>
      <c r="P403" s="1">
        <f t="shared" si="46"/>
        <v>4.356325863678805E-3</v>
      </c>
      <c r="R403" s="1">
        <v>4.5081018518518513E-2</v>
      </c>
      <c r="S403" t="s">
        <v>317</v>
      </c>
      <c r="T403" t="s">
        <v>198</v>
      </c>
    </row>
    <row r="404" spans="1:20" x14ac:dyDescent="0.35">
      <c r="A404">
        <v>2018</v>
      </c>
      <c r="B404" t="s">
        <v>133</v>
      </c>
      <c r="C404">
        <v>3</v>
      </c>
      <c r="D404" t="s">
        <v>63</v>
      </c>
      <c r="E404">
        <v>12.7</v>
      </c>
      <c r="G404" s="1">
        <v>7.165509259259259E-2</v>
      </c>
      <c r="H404" s="1">
        <f t="shared" si="48"/>
        <v>5.6421332750072909E-3</v>
      </c>
      <c r="I404">
        <v>355</v>
      </c>
      <c r="J404" s="1">
        <v>0.24766203703703704</v>
      </c>
      <c r="K404" s="23">
        <v>1447</v>
      </c>
      <c r="L404" s="23">
        <v>1049</v>
      </c>
      <c r="M404" s="23">
        <f t="shared" ref="M404:M408" si="50">L404-K404</f>
        <v>-398</v>
      </c>
      <c r="O404" s="1">
        <f t="shared" si="45"/>
        <v>2.4479166666666663E-2</v>
      </c>
      <c r="P404" s="1">
        <f t="shared" si="46"/>
        <v>1.9274934383202097E-3</v>
      </c>
      <c r="R404" s="1">
        <v>4.7175925925925927E-2</v>
      </c>
      <c r="S404" t="s">
        <v>318</v>
      </c>
      <c r="T404" t="s">
        <v>319</v>
      </c>
    </row>
    <row r="405" spans="1:20" x14ac:dyDescent="0.35">
      <c r="A405">
        <v>2018</v>
      </c>
      <c r="B405" t="s">
        <v>133</v>
      </c>
      <c r="C405">
        <v>4</v>
      </c>
      <c r="D405" t="s">
        <v>38</v>
      </c>
      <c r="E405">
        <v>8.8000000000000007</v>
      </c>
      <c r="G405" s="1">
        <v>6.7939814814814814E-2</v>
      </c>
      <c r="H405" s="1">
        <f t="shared" si="48"/>
        <v>7.7204335016835008E-3</v>
      </c>
      <c r="I405">
        <v>801</v>
      </c>
      <c r="J405" s="1">
        <v>0.31561342592592595</v>
      </c>
      <c r="K405" s="23">
        <v>1049</v>
      </c>
      <c r="L405" s="23">
        <v>950</v>
      </c>
      <c r="M405" s="23">
        <f t="shared" si="50"/>
        <v>-99</v>
      </c>
      <c r="O405" s="1">
        <f t="shared" si="45"/>
        <v>3.3090277777777781E-2</v>
      </c>
      <c r="P405" s="1">
        <f t="shared" si="46"/>
        <v>3.7602588383838383E-3</v>
      </c>
      <c r="R405" s="1">
        <v>3.4849537037037033E-2</v>
      </c>
      <c r="S405" t="s">
        <v>295</v>
      </c>
      <c r="T405" t="s">
        <v>330</v>
      </c>
    </row>
    <row r="406" spans="1:20" x14ac:dyDescent="0.35">
      <c r="A406">
        <v>2018</v>
      </c>
      <c r="B406" t="s">
        <v>133</v>
      </c>
      <c r="C406">
        <v>5</v>
      </c>
      <c r="D406" t="s">
        <v>59</v>
      </c>
      <c r="E406">
        <v>8.6999999999999993</v>
      </c>
      <c r="G406" s="1">
        <v>7.4849537037037034E-2</v>
      </c>
      <c r="H406" s="1">
        <f t="shared" si="48"/>
        <v>8.6033950617283948E-3</v>
      </c>
      <c r="I406">
        <v>996</v>
      </c>
      <c r="J406" s="1">
        <v>0.39046296296296296</v>
      </c>
      <c r="K406" s="23">
        <v>950</v>
      </c>
      <c r="L406" s="23">
        <v>942</v>
      </c>
      <c r="M406" s="23">
        <f t="shared" si="50"/>
        <v>-8</v>
      </c>
      <c r="O406" s="1">
        <f t="shared" si="45"/>
        <v>4.3078703703703702E-2</v>
      </c>
      <c r="P406" s="1">
        <f t="shared" si="46"/>
        <v>4.9515751383567477E-3</v>
      </c>
      <c r="R406" s="1">
        <v>3.1770833333333331E-2</v>
      </c>
      <c r="S406" t="s">
        <v>340</v>
      </c>
      <c r="T406" t="s">
        <v>341</v>
      </c>
    </row>
    <row r="407" spans="1:20" x14ac:dyDescent="0.35">
      <c r="A407">
        <v>2018</v>
      </c>
      <c r="B407" t="s">
        <v>133</v>
      </c>
      <c r="C407">
        <v>6</v>
      </c>
      <c r="D407" t="s">
        <v>58</v>
      </c>
      <c r="E407">
        <v>10.8</v>
      </c>
      <c r="G407" s="1">
        <v>0.10275462962962963</v>
      </c>
      <c r="H407" s="1">
        <f t="shared" si="48"/>
        <v>9.5143175582990385E-3</v>
      </c>
      <c r="I407">
        <v>1500</v>
      </c>
      <c r="J407" s="1">
        <v>0.49321759259259257</v>
      </c>
      <c r="K407" s="23">
        <v>942</v>
      </c>
      <c r="L407" s="23">
        <v>1049</v>
      </c>
      <c r="M407" s="23">
        <f t="shared" si="50"/>
        <v>107</v>
      </c>
      <c r="O407" s="1">
        <f t="shared" si="45"/>
        <v>6.4525462962962965E-2</v>
      </c>
      <c r="P407" s="1">
        <f t="shared" si="46"/>
        <v>5.974579903978052E-3</v>
      </c>
      <c r="R407" s="1">
        <v>3.8229166666666668E-2</v>
      </c>
      <c r="S407" t="s">
        <v>342</v>
      </c>
      <c r="T407" t="s">
        <v>343</v>
      </c>
    </row>
    <row r="408" spans="1:20" x14ac:dyDescent="0.35">
      <c r="A408">
        <v>2018</v>
      </c>
      <c r="B408" t="s">
        <v>133</v>
      </c>
      <c r="C408">
        <v>7</v>
      </c>
      <c r="D408" t="s">
        <v>72</v>
      </c>
      <c r="E408">
        <v>15.1</v>
      </c>
      <c r="G408" s="1">
        <v>9.1724537037037035E-2</v>
      </c>
      <c r="H408" s="1">
        <f t="shared" si="48"/>
        <v>6.0744726514594064E-3</v>
      </c>
      <c r="I408">
        <v>555</v>
      </c>
      <c r="J408" s="1">
        <v>0.5849537037037037</v>
      </c>
      <c r="K408" s="23">
        <v>1049</v>
      </c>
      <c r="L408" s="23">
        <v>946</v>
      </c>
      <c r="M408" s="23">
        <f t="shared" si="50"/>
        <v>-103</v>
      </c>
      <c r="O408" s="1">
        <f t="shared" si="45"/>
        <v>3.6886574074074079E-2</v>
      </c>
      <c r="P408" s="1">
        <f t="shared" si="46"/>
        <v>2.4428194751042439E-3</v>
      </c>
      <c r="R408" s="1">
        <v>5.4837962962962956E-2</v>
      </c>
      <c r="S408" t="s">
        <v>338</v>
      </c>
      <c r="T408" t="s">
        <v>243</v>
      </c>
    </row>
    <row r="409" spans="1:20" x14ac:dyDescent="0.35">
      <c r="A409" s="4">
        <v>2018</v>
      </c>
      <c r="B409" s="4" t="s">
        <v>133</v>
      </c>
      <c r="C409" s="4">
        <v>7</v>
      </c>
      <c r="D409" s="4" t="s">
        <v>147</v>
      </c>
      <c r="E409" s="4">
        <v>79</v>
      </c>
      <c r="F409" s="4"/>
      <c r="G409" s="26">
        <v>0.5849537037037037</v>
      </c>
      <c r="H409" s="5">
        <f t="shared" si="48"/>
        <v>7.4044772620721986E-3</v>
      </c>
      <c r="I409" s="4"/>
      <c r="J409" s="26">
        <v>0.5849537037037037</v>
      </c>
      <c r="K409" s="27"/>
      <c r="L409" s="27">
        <v>946</v>
      </c>
      <c r="M409" s="4"/>
      <c r="N409" s="4"/>
      <c r="O409" s="5">
        <f t="shared" si="45"/>
        <v>0.27432870370370371</v>
      </c>
      <c r="P409" s="5">
        <f t="shared" si="46"/>
        <v>3.4725152367557433E-3</v>
      </c>
      <c r="Q409" s="4"/>
      <c r="R409" s="5">
        <v>0.31062499999999998</v>
      </c>
      <c r="S409" s="4"/>
      <c r="T409" s="4" t="s">
        <v>330</v>
      </c>
    </row>
    <row r="410" spans="1:20" x14ac:dyDescent="0.35">
      <c r="A410">
        <v>2018</v>
      </c>
      <c r="B410" t="s">
        <v>163</v>
      </c>
      <c r="C410">
        <v>1</v>
      </c>
      <c r="D410" t="s">
        <v>66</v>
      </c>
      <c r="E410">
        <v>11</v>
      </c>
      <c r="G410" s="1">
        <v>8.0555555555555561E-2</v>
      </c>
      <c r="H410" s="1">
        <f t="shared" si="48"/>
        <v>7.3232323232323236E-3</v>
      </c>
      <c r="I410">
        <v>1405</v>
      </c>
      <c r="L410" s="23">
        <v>1405</v>
      </c>
      <c r="O410" s="1">
        <f t="shared" si="45"/>
        <v>3.6296296296296306E-2</v>
      </c>
      <c r="P410" s="1">
        <f t="shared" si="46"/>
        <v>3.2996632996633007E-3</v>
      </c>
      <c r="R410" s="1">
        <v>4.4259259259259255E-2</v>
      </c>
      <c r="S410" t="s">
        <v>339</v>
      </c>
      <c r="T410" t="s">
        <v>329</v>
      </c>
    </row>
    <row r="411" spans="1:20" x14ac:dyDescent="0.35">
      <c r="A411">
        <v>2018</v>
      </c>
      <c r="B411" t="s">
        <v>163</v>
      </c>
      <c r="C411">
        <v>2</v>
      </c>
      <c r="D411" t="s">
        <v>41</v>
      </c>
      <c r="E411">
        <v>11.9</v>
      </c>
      <c r="G411" s="1">
        <v>0.11798611111111111</v>
      </c>
      <c r="H411" s="1">
        <f t="shared" si="48"/>
        <v>9.9147992530345466E-3</v>
      </c>
      <c r="I411">
        <v>1727</v>
      </c>
      <c r="J411" s="1">
        <v>0.19854166666666664</v>
      </c>
      <c r="K411" s="23">
        <v>1405</v>
      </c>
      <c r="L411" s="23">
        <v>1629</v>
      </c>
      <c r="M411" s="23">
        <f>L411-K411</f>
        <v>224</v>
      </c>
      <c r="O411" s="1">
        <f t="shared" si="45"/>
        <v>7.2905092592592591E-2</v>
      </c>
      <c r="P411" s="1">
        <f t="shared" si="46"/>
        <v>6.1264783691254276E-3</v>
      </c>
      <c r="R411" s="1">
        <v>4.5081018518518513E-2</v>
      </c>
      <c r="S411" t="s">
        <v>317</v>
      </c>
      <c r="T411" t="s">
        <v>198</v>
      </c>
    </row>
    <row r="412" spans="1:20" x14ac:dyDescent="0.35">
      <c r="A412">
        <v>2018</v>
      </c>
      <c r="B412" t="s">
        <v>163</v>
      </c>
      <c r="C412">
        <v>3</v>
      </c>
      <c r="D412" t="s">
        <v>43</v>
      </c>
      <c r="E412">
        <v>12.7</v>
      </c>
      <c r="G412" s="1">
        <v>0.11234953703703704</v>
      </c>
      <c r="H412" s="1">
        <f t="shared" si="48"/>
        <v>8.8464202391367753E-3</v>
      </c>
      <c r="I412">
        <v>1512</v>
      </c>
      <c r="J412" s="1">
        <v>0.31090277777777781</v>
      </c>
      <c r="K412" s="23">
        <v>1629</v>
      </c>
      <c r="L412" s="23">
        <v>1581</v>
      </c>
      <c r="M412" s="23">
        <f t="shared" ref="M412:M472" si="51">L412-K412</f>
        <v>-48</v>
      </c>
      <c r="O412" s="1">
        <f t="shared" si="45"/>
        <v>6.5173611111111113E-2</v>
      </c>
      <c r="P412" s="1">
        <f t="shared" si="46"/>
        <v>5.1317804024496941E-3</v>
      </c>
      <c r="R412" s="1">
        <v>4.7175925925925927E-2</v>
      </c>
      <c r="S412" t="s">
        <v>318</v>
      </c>
      <c r="T412" t="s">
        <v>319</v>
      </c>
    </row>
    <row r="413" spans="1:20" x14ac:dyDescent="0.35">
      <c r="A413">
        <v>2018</v>
      </c>
      <c r="B413" t="s">
        <v>163</v>
      </c>
      <c r="C413">
        <v>4</v>
      </c>
      <c r="D413" t="s">
        <v>49</v>
      </c>
      <c r="E413">
        <v>8.8000000000000007</v>
      </c>
      <c r="G413" s="1">
        <v>7.6388888888888895E-2</v>
      </c>
      <c r="H413" s="1">
        <f t="shared" si="48"/>
        <v>8.6805555555555559E-3</v>
      </c>
      <c r="I413">
        <v>1126</v>
      </c>
      <c r="J413" s="1">
        <v>0.38729166666666665</v>
      </c>
      <c r="K413" s="23">
        <v>1581</v>
      </c>
      <c r="L413" s="23">
        <v>1511</v>
      </c>
      <c r="M413" s="23">
        <f t="shared" si="51"/>
        <v>-70</v>
      </c>
      <c r="O413" s="1">
        <f t="shared" si="45"/>
        <v>4.1539351851851862E-2</v>
      </c>
      <c r="P413" s="1">
        <f t="shared" si="46"/>
        <v>4.720380892255893E-3</v>
      </c>
      <c r="R413" s="1">
        <v>3.4849537037037033E-2</v>
      </c>
      <c r="S413" t="s">
        <v>295</v>
      </c>
      <c r="T413" t="s">
        <v>330</v>
      </c>
    </row>
    <row r="414" spans="1:20" x14ac:dyDescent="0.35">
      <c r="A414">
        <v>2018</v>
      </c>
      <c r="B414" t="s">
        <v>163</v>
      </c>
      <c r="C414">
        <v>5</v>
      </c>
      <c r="D414" t="s">
        <v>44</v>
      </c>
      <c r="E414">
        <v>8.6999999999999993</v>
      </c>
      <c r="G414" s="1">
        <v>8.1666666666666665E-2</v>
      </c>
      <c r="H414" s="1">
        <f t="shared" si="48"/>
        <v>9.3869731800766288E-3</v>
      </c>
      <c r="I414">
        <v>1207</v>
      </c>
      <c r="J414" s="1">
        <v>0.46895833333333337</v>
      </c>
      <c r="K414" s="23">
        <v>1511</v>
      </c>
      <c r="L414" s="23">
        <v>1441</v>
      </c>
      <c r="M414" s="23">
        <f t="shared" si="51"/>
        <v>-70</v>
      </c>
      <c r="O414" s="1">
        <f t="shared" si="45"/>
        <v>4.9895833333333334E-2</v>
      </c>
      <c r="P414" s="1">
        <f t="shared" si="46"/>
        <v>5.7351532567049817E-3</v>
      </c>
      <c r="R414" s="1">
        <v>3.1770833333333331E-2</v>
      </c>
      <c r="S414" t="s">
        <v>340</v>
      </c>
      <c r="T414" t="s">
        <v>341</v>
      </c>
    </row>
    <row r="415" spans="1:20" x14ac:dyDescent="0.35">
      <c r="A415">
        <v>2018</v>
      </c>
      <c r="B415" t="s">
        <v>163</v>
      </c>
      <c r="C415">
        <v>6</v>
      </c>
      <c r="D415" t="s">
        <v>83</v>
      </c>
      <c r="E415">
        <v>10.8</v>
      </c>
      <c r="G415" s="1">
        <v>0.12105324074074075</v>
      </c>
      <c r="H415" s="1">
        <f t="shared" si="48"/>
        <v>1.1208633401920439E-2</v>
      </c>
      <c r="I415">
        <v>1637</v>
      </c>
      <c r="J415" s="1">
        <v>0.59001157407407401</v>
      </c>
      <c r="K415" s="23">
        <v>1441</v>
      </c>
      <c r="L415" s="23">
        <v>1496</v>
      </c>
      <c r="M415" s="23">
        <f t="shared" si="51"/>
        <v>55</v>
      </c>
      <c r="O415" s="1">
        <f t="shared" si="45"/>
        <v>8.2824074074074078E-2</v>
      </c>
      <c r="P415" s="1">
        <f t="shared" si="46"/>
        <v>7.6688957475994513E-3</v>
      </c>
      <c r="R415" s="1">
        <v>3.8229166666666668E-2</v>
      </c>
      <c r="S415" t="s">
        <v>342</v>
      </c>
      <c r="T415" t="s">
        <v>343</v>
      </c>
    </row>
    <row r="416" spans="1:20" x14ac:dyDescent="0.35">
      <c r="A416">
        <v>2018</v>
      </c>
      <c r="B416" t="s">
        <v>163</v>
      </c>
      <c r="C416">
        <v>7</v>
      </c>
      <c r="D416" t="s">
        <v>102</v>
      </c>
      <c r="E416">
        <v>15.1</v>
      </c>
      <c r="G416" s="1">
        <v>0.12599537037037037</v>
      </c>
      <c r="H416" s="1">
        <f t="shared" si="48"/>
        <v>8.3440642629384349E-3</v>
      </c>
      <c r="I416">
        <v>1484</v>
      </c>
      <c r="J416" s="1">
        <v>0.7160185185185185</v>
      </c>
      <c r="K416" s="23">
        <v>1496</v>
      </c>
      <c r="L416" s="23">
        <v>1456</v>
      </c>
      <c r="M416" s="23">
        <f t="shared" si="51"/>
        <v>-40</v>
      </c>
      <c r="O416" s="1">
        <f t="shared" si="45"/>
        <v>7.1157407407407419E-2</v>
      </c>
      <c r="P416" s="1">
        <f t="shared" si="46"/>
        <v>4.7124110865832732E-3</v>
      </c>
      <c r="R416" s="1">
        <v>5.4837962962962956E-2</v>
      </c>
      <c r="S416" t="s">
        <v>338</v>
      </c>
      <c r="T416" t="s">
        <v>243</v>
      </c>
    </row>
    <row r="417" spans="1:20" x14ac:dyDescent="0.35">
      <c r="A417" s="4">
        <v>2018</v>
      </c>
      <c r="B417" s="4" t="s">
        <v>163</v>
      </c>
      <c r="C417" s="4">
        <v>7</v>
      </c>
      <c r="D417" s="4" t="s">
        <v>147</v>
      </c>
      <c r="E417" s="4">
        <v>79</v>
      </c>
      <c r="F417" s="4"/>
      <c r="G417" s="26">
        <v>0.7160185185185185</v>
      </c>
      <c r="H417" s="5">
        <f t="shared" si="48"/>
        <v>9.0635255508673233E-3</v>
      </c>
      <c r="I417" s="4"/>
      <c r="J417" s="26">
        <v>0.7160185185185185</v>
      </c>
      <c r="K417" s="27"/>
      <c r="L417" s="27">
        <v>1456</v>
      </c>
      <c r="M417" s="27"/>
      <c r="N417" s="4"/>
      <c r="O417" s="5">
        <f t="shared" si="45"/>
        <v>0.40539351851851851</v>
      </c>
      <c r="P417" s="5">
        <f t="shared" si="46"/>
        <v>5.1315635255508672E-3</v>
      </c>
      <c r="Q417" s="4"/>
      <c r="R417" s="5">
        <v>0.31062499999999998</v>
      </c>
      <c r="S417" s="4"/>
      <c r="T417" s="4" t="s">
        <v>330</v>
      </c>
    </row>
    <row r="418" spans="1:20" x14ac:dyDescent="0.35">
      <c r="A418">
        <v>2019</v>
      </c>
      <c r="B418" t="s">
        <v>133</v>
      </c>
      <c r="C418">
        <v>1</v>
      </c>
      <c r="D418" t="s">
        <v>62</v>
      </c>
      <c r="E418">
        <v>10.7</v>
      </c>
      <c r="F418" t="s">
        <v>111</v>
      </c>
      <c r="M418" s="23"/>
      <c r="O418" s="1"/>
      <c r="P418" s="1"/>
      <c r="R418" s="1">
        <v>4.5370370370370366E-2</v>
      </c>
      <c r="S418" t="s">
        <v>344</v>
      </c>
      <c r="T418" t="s">
        <v>245</v>
      </c>
    </row>
    <row r="419" spans="1:20" x14ac:dyDescent="0.35">
      <c r="A419">
        <v>2019</v>
      </c>
      <c r="B419" t="s">
        <v>133</v>
      </c>
      <c r="C419">
        <v>2</v>
      </c>
      <c r="D419" t="s">
        <v>39</v>
      </c>
      <c r="E419">
        <v>10.4</v>
      </c>
      <c r="M419" s="23"/>
      <c r="O419" s="1"/>
      <c r="P419" s="1"/>
      <c r="R419" s="1">
        <v>4.1273148148148149E-2</v>
      </c>
      <c r="S419" t="s">
        <v>345</v>
      </c>
      <c r="T419" t="s">
        <v>311</v>
      </c>
    </row>
    <row r="420" spans="1:20" x14ac:dyDescent="0.35">
      <c r="A420">
        <v>2019</v>
      </c>
      <c r="B420" t="s">
        <v>133</v>
      </c>
      <c r="C420">
        <v>3</v>
      </c>
      <c r="D420" t="s">
        <v>72</v>
      </c>
      <c r="E420">
        <v>13.1</v>
      </c>
      <c r="M420" s="23"/>
      <c r="O420" s="1"/>
      <c r="P420" s="1"/>
      <c r="R420" s="1">
        <v>5.1111111111111107E-2</v>
      </c>
      <c r="S420" t="s">
        <v>333</v>
      </c>
      <c r="T420" t="s">
        <v>141</v>
      </c>
    </row>
    <row r="421" spans="1:20" x14ac:dyDescent="0.35">
      <c r="A421">
        <v>2019</v>
      </c>
      <c r="B421" t="s">
        <v>133</v>
      </c>
      <c r="C421">
        <v>4</v>
      </c>
      <c r="D421" t="s">
        <v>59</v>
      </c>
      <c r="E421">
        <v>7.2</v>
      </c>
      <c r="M421" s="23"/>
      <c r="O421" s="1"/>
      <c r="P421" s="1"/>
      <c r="R421" s="1">
        <v>3.0624999999999999E-2</v>
      </c>
      <c r="S421" t="s">
        <v>346</v>
      </c>
      <c r="T421" t="s">
        <v>198</v>
      </c>
    </row>
    <row r="422" spans="1:20" x14ac:dyDescent="0.35">
      <c r="A422">
        <v>2019</v>
      </c>
      <c r="B422" t="s">
        <v>133</v>
      </c>
      <c r="C422">
        <v>5</v>
      </c>
      <c r="D422" t="s">
        <v>84</v>
      </c>
      <c r="E422">
        <v>7.7</v>
      </c>
      <c r="M422" s="23"/>
      <c r="O422" s="1"/>
      <c r="P422" s="1"/>
      <c r="R422" s="1">
        <v>3.1817129629629633E-2</v>
      </c>
      <c r="S422" t="s">
        <v>347</v>
      </c>
      <c r="T422" t="s">
        <v>341</v>
      </c>
    </row>
    <row r="423" spans="1:20" x14ac:dyDescent="0.35">
      <c r="A423">
        <v>2019</v>
      </c>
      <c r="B423" t="s">
        <v>133</v>
      </c>
      <c r="C423">
        <v>6</v>
      </c>
      <c r="D423" t="s">
        <v>94</v>
      </c>
      <c r="E423">
        <v>11</v>
      </c>
      <c r="M423" s="23"/>
      <c r="O423" s="1"/>
      <c r="P423" s="1"/>
      <c r="R423" s="1">
        <v>4.1018518518518517E-2</v>
      </c>
      <c r="S423" t="s">
        <v>338</v>
      </c>
      <c r="T423" t="s">
        <v>156</v>
      </c>
    </row>
    <row r="424" spans="1:20" x14ac:dyDescent="0.35">
      <c r="A424">
        <v>2019</v>
      </c>
      <c r="B424" t="s">
        <v>133</v>
      </c>
      <c r="C424">
        <v>7</v>
      </c>
      <c r="D424" t="s">
        <v>71</v>
      </c>
      <c r="E424">
        <v>12.8</v>
      </c>
      <c r="M424" s="23"/>
      <c r="O424" s="1"/>
      <c r="P424" s="1"/>
      <c r="R424" s="1">
        <v>4.8460648148148149E-2</v>
      </c>
      <c r="S424" t="s">
        <v>318</v>
      </c>
      <c r="T424" t="s">
        <v>319</v>
      </c>
    </row>
    <row r="425" spans="1:20" x14ac:dyDescent="0.35">
      <c r="A425" s="4">
        <v>2019</v>
      </c>
      <c r="B425" s="4" t="s">
        <v>133</v>
      </c>
      <c r="C425" s="4">
        <v>7</v>
      </c>
      <c r="D425" s="4" t="s">
        <v>147</v>
      </c>
      <c r="E425" s="4">
        <v>72.900000000000006</v>
      </c>
      <c r="F425" s="4" t="s">
        <v>111</v>
      </c>
      <c r="G425" s="4"/>
      <c r="H425" s="5"/>
      <c r="I425" s="4"/>
      <c r="J425" s="4"/>
      <c r="K425" s="4"/>
      <c r="L425" s="4"/>
      <c r="M425" s="27"/>
      <c r="N425" s="4"/>
      <c r="O425" s="5"/>
      <c r="P425" s="5"/>
      <c r="Q425" s="4"/>
      <c r="R425" s="5">
        <v>0.30184027777777778</v>
      </c>
      <c r="S425" s="4"/>
      <c r="T425" s="4" t="s">
        <v>343</v>
      </c>
    </row>
    <row r="426" spans="1:20" x14ac:dyDescent="0.35">
      <c r="A426">
        <v>2019</v>
      </c>
      <c r="B426" t="s">
        <v>163</v>
      </c>
      <c r="C426">
        <v>1</v>
      </c>
      <c r="D426" t="s">
        <v>61</v>
      </c>
      <c r="E426">
        <v>10.7</v>
      </c>
      <c r="G426" s="1">
        <v>8.7314814814814803E-2</v>
      </c>
      <c r="H426" s="1">
        <f t="shared" si="48"/>
        <v>8.1602630668051231E-3</v>
      </c>
      <c r="I426">
        <v>1590</v>
      </c>
      <c r="L426">
        <v>1590</v>
      </c>
      <c r="M426" s="23"/>
      <c r="O426" s="1">
        <f>G426-R426</f>
        <v>4.1944444444444437E-2</v>
      </c>
      <c r="P426" s="1">
        <f t="shared" si="46"/>
        <v>3.9200415368639665E-3</v>
      </c>
      <c r="R426" s="1">
        <v>4.5370370370370366E-2</v>
      </c>
      <c r="S426" t="s">
        <v>344</v>
      </c>
      <c r="T426" t="s">
        <v>245</v>
      </c>
    </row>
    <row r="427" spans="1:20" x14ac:dyDescent="0.35">
      <c r="A427">
        <v>2019</v>
      </c>
      <c r="B427" t="s">
        <v>163</v>
      </c>
      <c r="C427">
        <v>2</v>
      </c>
      <c r="D427" t="s">
        <v>41</v>
      </c>
      <c r="E427">
        <v>10.4</v>
      </c>
      <c r="G427" s="1">
        <v>0.12620370370370371</v>
      </c>
      <c r="H427" s="1">
        <f t="shared" si="48"/>
        <v>1.2134971509971509E-2</v>
      </c>
      <c r="I427">
        <v>1837</v>
      </c>
      <c r="J427" s="1">
        <v>0.21353009259259259</v>
      </c>
      <c r="K427">
        <v>1590</v>
      </c>
      <c r="L427">
        <v>1775</v>
      </c>
      <c r="M427" s="23">
        <f t="shared" si="51"/>
        <v>185</v>
      </c>
      <c r="O427" s="1">
        <f t="shared" si="45"/>
        <v>8.4930555555555565E-2</v>
      </c>
      <c r="P427" s="1">
        <f t="shared" si="46"/>
        <v>8.1663995726495731E-3</v>
      </c>
      <c r="R427" s="1">
        <v>4.1273148148148149E-2</v>
      </c>
      <c r="S427" t="s">
        <v>345</v>
      </c>
      <c r="T427" t="s">
        <v>311</v>
      </c>
    </row>
    <row r="428" spans="1:20" x14ac:dyDescent="0.35">
      <c r="A428">
        <v>2019</v>
      </c>
      <c r="B428" t="s">
        <v>163</v>
      </c>
      <c r="C428">
        <v>3</v>
      </c>
      <c r="D428" t="s">
        <v>43</v>
      </c>
      <c r="E428">
        <v>13.1</v>
      </c>
      <c r="G428" s="1">
        <v>0.16621527777777778</v>
      </c>
      <c r="H428" s="1">
        <f t="shared" si="48"/>
        <v>1.2688189143341815E-2</v>
      </c>
      <c r="I428">
        <v>1828</v>
      </c>
      <c r="J428" s="1">
        <v>0.37974537037037037</v>
      </c>
      <c r="K428">
        <v>1775</v>
      </c>
      <c r="L428">
        <v>1800</v>
      </c>
      <c r="M428" s="23">
        <f t="shared" si="51"/>
        <v>25</v>
      </c>
      <c r="O428" s="1">
        <f t="shared" si="45"/>
        <v>0.11510416666666667</v>
      </c>
      <c r="P428" s="1">
        <f t="shared" si="46"/>
        <v>8.786577608142495E-3</v>
      </c>
      <c r="R428" s="1">
        <v>5.1111111111111107E-2</v>
      </c>
      <c r="S428" t="s">
        <v>333</v>
      </c>
      <c r="T428" t="s">
        <v>141</v>
      </c>
    </row>
    <row r="429" spans="1:20" x14ac:dyDescent="0.35">
      <c r="A429">
        <v>2019</v>
      </c>
      <c r="B429" t="s">
        <v>163</v>
      </c>
      <c r="C429">
        <v>4</v>
      </c>
      <c r="D429" t="s">
        <v>83</v>
      </c>
      <c r="E429">
        <v>7.2</v>
      </c>
      <c r="G429" s="1">
        <v>0.1137962962962963</v>
      </c>
      <c r="H429" s="1">
        <f t="shared" si="48"/>
        <v>1.5805041152263374E-2</v>
      </c>
      <c r="I429">
        <v>1743</v>
      </c>
      <c r="J429" s="1">
        <v>0.49355324074074075</v>
      </c>
      <c r="K429">
        <v>1800</v>
      </c>
      <c r="L429">
        <v>1761</v>
      </c>
      <c r="M429" s="23">
        <f t="shared" si="51"/>
        <v>-39</v>
      </c>
      <c r="O429" s="1">
        <f t="shared" si="45"/>
        <v>8.3171296296296299E-2</v>
      </c>
      <c r="P429" s="1">
        <f t="shared" si="46"/>
        <v>1.1551568930041152E-2</v>
      </c>
      <c r="R429" s="1">
        <v>3.0624999999999999E-2</v>
      </c>
      <c r="S429" t="s">
        <v>346</v>
      </c>
      <c r="T429" t="s">
        <v>198</v>
      </c>
    </row>
    <row r="430" spans="1:20" x14ac:dyDescent="0.35">
      <c r="A430">
        <v>2019</v>
      </c>
      <c r="B430" t="s">
        <v>163</v>
      </c>
      <c r="C430">
        <v>5</v>
      </c>
      <c r="D430" t="s">
        <v>102</v>
      </c>
      <c r="E430">
        <v>7.7</v>
      </c>
      <c r="G430" s="1">
        <v>9.6666666666666665E-2</v>
      </c>
      <c r="H430" s="1">
        <f t="shared" si="48"/>
        <v>1.2554112554112554E-2</v>
      </c>
      <c r="I430">
        <v>1551</v>
      </c>
      <c r="J430" s="1">
        <v>0.59021990740740737</v>
      </c>
      <c r="K430">
        <v>1761</v>
      </c>
      <c r="L430">
        <v>1717</v>
      </c>
      <c r="M430" s="23">
        <f t="shared" si="51"/>
        <v>-44</v>
      </c>
      <c r="O430" s="1">
        <f t="shared" si="45"/>
        <v>6.4849537037037025E-2</v>
      </c>
      <c r="P430" s="1">
        <f t="shared" si="46"/>
        <v>8.4220177970177959E-3</v>
      </c>
      <c r="R430" s="1">
        <v>3.1817129629629633E-2</v>
      </c>
      <c r="S430" t="s">
        <v>347</v>
      </c>
      <c r="T430" t="s">
        <v>341</v>
      </c>
    </row>
    <row r="431" spans="1:20" x14ac:dyDescent="0.35">
      <c r="A431">
        <v>2019</v>
      </c>
      <c r="B431" t="s">
        <v>163</v>
      </c>
      <c r="C431">
        <v>6</v>
      </c>
      <c r="F431" t="s">
        <v>110</v>
      </c>
      <c r="H431" s="1"/>
      <c r="M431" s="23"/>
      <c r="O431" s="1"/>
      <c r="P431" s="1"/>
      <c r="R431" s="1">
        <v>4.1018518518518517E-2</v>
      </c>
      <c r="S431" t="s">
        <v>338</v>
      </c>
      <c r="T431" t="s">
        <v>156</v>
      </c>
    </row>
    <row r="432" spans="1:20" x14ac:dyDescent="0.35">
      <c r="A432">
        <v>2019</v>
      </c>
      <c r="B432" t="s">
        <v>163</v>
      </c>
      <c r="C432">
        <v>7</v>
      </c>
      <c r="H432" s="1"/>
      <c r="M432" s="23"/>
      <c r="O432" s="1"/>
      <c r="P432" s="1"/>
      <c r="R432" s="1">
        <v>4.8460648148148149E-2</v>
      </c>
      <c r="S432" t="s">
        <v>318</v>
      </c>
      <c r="T432" t="s">
        <v>319</v>
      </c>
    </row>
    <row r="433" spans="1:20" x14ac:dyDescent="0.35">
      <c r="A433" s="4">
        <v>2019</v>
      </c>
      <c r="B433" s="4" t="s">
        <v>163</v>
      </c>
      <c r="C433" s="4">
        <v>7</v>
      </c>
      <c r="D433" s="4" t="s">
        <v>147</v>
      </c>
      <c r="E433" s="4">
        <v>49.1</v>
      </c>
      <c r="F433" s="4" t="s">
        <v>110</v>
      </c>
      <c r="G433" s="4"/>
      <c r="H433" s="5"/>
      <c r="I433" s="4"/>
      <c r="J433" s="4"/>
      <c r="K433" s="4"/>
      <c r="L433" s="4"/>
      <c r="M433" s="27"/>
      <c r="N433" s="4"/>
      <c r="O433" s="5"/>
      <c r="P433" s="5"/>
      <c r="Q433" s="4"/>
      <c r="R433" s="5">
        <v>0.30184027777777778</v>
      </c>
      <c r="S433" s="4"/>
      <c r="T433" s="4" t="s">
        <v>343</v>
      </c>
    </row>
    <row r="434" spans="1:20" x14ac:dyDescent="0.35">
      <c r="A434">
        <v>2021</v>
      </c>
      <c r="B434" t="s">
        <v>133</v>
      </c>
      <c r="C434">
        <v>1</v>
      </c>
      <c r="D434" t="s">
        <v>26</v>
      </c>
      <c r="E434">
        <v>13.1</v>
      </c>
      <c r="G434" s="1">
        <v>7.4826388888888887E-2</v>
      </c>
      <c r="H434" s="1">
        <f t="shared" si="48"/>
        <v>5.7119380831212891E-3</v>
      </c>
      <c r="I434">
        <v>429</v>
      </c>
      <c r="L434">
        <v>429</v>
      </c>
      <c r="M434" s="23"/>
      <c r="O434" s="1">
        <f t="shared" ref="O434:O450" si="52">G434-R434</f>
        <v>2.5601851851851855E-2</v>
      </c>
      <c r="P434" s="1">
        <f t="shared" ref="P434:P450" si="53">O434/E434</f>
        <v>1.9543398360192255E-3</v>
      </c>
      <c r="R434" s="1">
        <v>4.9224537037037032E-2</v>
      </c>
      <c r="S434" t="s">
        <v>348</v>
      </c>
      <c r="T434" t="s">
        <v>280</v>
      </c>
    </row>
    <row r="435" spans="1:20" x14ac:dyDescent="0.35">
      <c r="A435">
        <v>2021</v>
      </c>
      <c r="B435" t="s">
        <v>133</v>
      </c>
      <c r="C435">
        <v>2</v>
      </c>
      <c r="D435" t="s">
        <v>102</v>
      </c>
      <c r="E435">
        <v>13</v>
      </c>
      <c r="G435" s="1">
        <v>0.10239583333333334</v>
      </c>
      <c r="H435" s="1">
        <f t="shared" si="48"/>
        <v>7.8766025641025649E-3</v>
      </c>
      <c r="I435">
        <v>673</v>
      </c>
      <c r="J435" s="1">
        <v>0.1772222222222222</v>
      </c>
      <c r="K435">
        <v>429</v>
      </c>
      <c r="L435">
        <v>588</v>
      </c>
      <c r="M435" s="23">
        <f t="shared" si="51"/>
        <v>159</v>
      </c>
      <c r="O435" s="1">
        <f t="shared" si="52"/>
        <v>5.3912037037037043E-2</v>
      </c>
      <c r="P435" s="1">
        <f t="shared" si="53"/>
        <v>4.1470797720797722E-3</v>
      </c>
      <c r="R435" s="1">
        <v>4.8483796296296296E-2</v>
      </c>
      <c r="S435" t="s">
        <v>349</v>
      </c>
      <c r="T435" t="s">
        <v>343</v>
      </c>
    </row>
    <row r="436" spans="1:20" x14ac:dyDescent="0.35">
      <c r="A436">
        <v>2021</v>
      </c>
      <c r="B436" t="s">
        <v>133</v>
      </c>
      <c r="C436">
        <v>3</v>
      </c>
      <c r="D436" t="s">
        <v>43</v>
      </c>
      <c r="E436">
        <v>16.399999999999999</v>
      </c>
      <c r="G436" s="1">
        <v>0.12680555555555556</v>
      </c>
      <c r="H436" s="1">
        <f t="shared" si="48"/>
        <v>7.7320460704607052E-3</v>
      </c>
      <c r="I436">
        <v>539</v>
      </c>
      <c r="J436" s="1">
        <v>0.30403935185185188</v>
      </c>
      <c r="K436">
        <v>588</v>
      </c>
      <c r="L436">
        <v>549</v>
      </c>
      <c r="M436" s="23">
        <f t="shared" si="51"/>
        <v>-39</v>
      </c>
      <c r="O436" s="1">
        <f t="shared" si="52"/>
        <v>6.4490740740740737E-2</v>
      </c>
      <c r="P436" s="1">
        <f t="shared" si="53"/>
        <v>3.9323622402890699E-3</v>
      </c>
      <c r="R436" s="1">
        <v>6.2314814814814816E-2</v>
      </c>
      <c r="S436" t="s">
        <v>350</v>
      </c>
      <c r="T436" t="s">
        <v>343</v>
      </c>
    </row>
    <row r="437" spans="1:20" x14ac:dyDescent="0.35">
      <c r="A437">
        <v>2021</v>
      </c>
      <c r="B437" t="s">
        <v>133</v>
      </c>
      <c r="C437">
        <v>4</v>
      </c>
      <c r="F437" t="s">
        <v>110</v>
      </c>
      <c r="H437" s="1"/>
      <c r="M437" s="23"/>
      <c r="O437" s="1"/>
      <c r="P437" s="1"/>
      <c r="R437" s="1">
        <v>3.4479166666666665E-2</v>
      </c>
      <c r="S437" t="s">
        <v>351</v>
      </c>
      <c r="T437" t="s">
        <v>343</v>
      </c>
    </row>
    <row r="438" spans="1:20" x14ac:dyDescent="0.35">
      <c r="A438">
        <v>2021</v>
      </c>
      <c r="B438" t="s">
        <v>133</v>
      </c>
      <c r="C438">
        <v>5</v>
      </c>
      <c r="H438" s="1"/>
      <c r="M438" s="23"/>
      <c r="O438" s="1"/>
      <c r="P438" s="1"/>
      <c r="R438" s="1">
        <v>3.2812500000000001E-2</v>
      </c>
      <c r="S438" t="s">
        <v>295</v>
      </c>
      <c r="T438" t="s">
        <v>330</v>
      </c>
    </row>
    <row r="439" spans="1:20" x14ac:dyDescent="0.35">
      <c r="A439">
        <v>2021</v>
      </c>
      <c r="B439" t="s">
        <v>133</v>
      </c>
      <c r="C439">
        <v>6</v>
      </c>
      <c r="H439" s="1"/>
      <c r="M439" s="23"/>
      <c r="O439" s="1"/>
      <c r="P439" s="1"/>
      <c r="R439" s="1">
        <v>3.829861111111111E-2</v>
      </c>
      <c r="S439" t="s">
        <v>352</v>
      </c>
      <c r="T439" t="s">
        <v>213</v>
      </c>
    </row>
    <row r="440" spans="1:20" x14ac:dyDescent="0.35">
      <c r="A440">
        <v>2021</v>
      </c>
      <c r="B440" t="s">
        <v>133</v>
      </c>
      <c r="C440">
        <v>7</v>
      </c>
      <c r="H440" s="1"/>
      <c r="M440" s="23"/>
      <c r="O440" s="1"/>
      <c r="P440" s="1"/>
      <c r="R440" s="1">
        <v>5.5462962962962964E-2</v>
      </c>
      <c r="S440" t="s">
        <v>353</v>
      </c>
      <c r="T440" t="s">
        <v>213</v>
      </c>
    </row>
    <row r="441" spans="1:20" x14ac:dyDescent="0.35">
      <c r="A441" s="4">
        <v>2021</v>
      </c>
      <c r="B441" s="4" t="s">
        <v>133</v>
      </c>
      <c r="C441" s="4">
        <v>7</v>
      </c>
      <c r="D441" s="4" t="s">
        <v>147</v>
      </c>
      <c r="E441" s="4">
        <v>42.5</v>
      </c>
      <c r="F441" s="4" t="s">
        <v>110</v>
      </c>
      <c r="G441" s="4"/>
      <c r="H441" s="5"/>
      <c r="I441" s="4"/>
      <c r="J441" s="4"/>
      <c r="K441" s="4"/>
      <c r="L441" s="4"/>
      <c r="M441" s="27"/>
      <c r="N441" s="4"/>
      <c r="O441" s="5"/>
      <c r="P441" s="5"/>
      <c r="Q441" s="4"/>
      <c r="R441" s="5">
        <v>0.33509259259259255</v>
      </c>
      <c r="S441" s="4"/>
      <c r="T441" s="4" t="s">
        <v>343</v>
      </c>
    </row>
    <row r="442" spans="1:20" x14ac:dyDescent="0.35">
      <c r="A442">
        <v>2022</v>
      </c>
      <c r="B442" t="s">
        <v>133</v>
      </c>
      <c r="C442">
        <v>1</v>
      </c>
      <c r="D442" t="s">
        <v>26</v>
      </c>
      <c r="E442">
        <v>13.9</v>
      </c>
      <c r="G442" s="1">
        <v>8.1006944444444437E-2</v>
      </c>
      <c r="H442" s="1">
        <f t="shared" si="48"/>
        <v>5.8278377298161465E-3</v>
      </c>
      <c r="I442">
        <v>728</v>
      </c>
      <c r="L442">
        <v>728</v>
      </c>
      <c r="M442" s="23"/>
      <c r="O442" s="1">
        <f t="shared" si="52"/>
        <v>2.9340277777777771E-2</v>
      </c>
      <c r="P442" s="1">
        <f t="shared" si="53"/>
        <v>2.1108113509192639E-3</v>
      </c>
      <c r="R442" s="1">
        <v>5.1666666666666666E-2</v>
      </c>
      <c r="S442" t="s">
        <v>354</v>
      </c>
      <c r="T442" t="s">
        <v>355</v>
      </c>
    </row>
    <row r="443" spans="1:20" x14ac:dyDescent="0.35">
      <c r="A443">
        <v>2022</v>
      </c>
      <c r="B443" t="s">
        <v>133</v>
      </c>
      <c r="C443">
        <v>2</v>
      </c>
      <c r="D443" t="s">
        <v>25</v>
      </c>
      <c r="E443">
        <v>11.7</v>
      </c>
      <c r="G443" s="1">
        <v>7.9594907407407406E-2</v>
      </c>
      <c r="H443" s="1">
        <f t="shared" si="48"/>
        <v>6.8029835390946503E-3</v>
      </c>
      <c r="I443">
        <v>801</v>
      </c>
      <c r="J443" s="1">
        <v>0.16060185185185186</v>
      </c>
      <c r="K443">
        <v>728</v>
      </c>
      <c r="L443">
        <v>725</v>
      </c>
      <c r="M443" s="23">
        <f t="shared" si="51"/>
        <v>-3</v>
      </c>
      <c r="O443" s="1">
        <f>G443-R443</f>
        <v>3.6956018518518513E-2</v>
      </c>
      <c r="P443" s="1">
        <f t="shared" si="53"/>
        <v>3.1586340614118387E-3</v>
      </c>
      <c r="R443" s="1">
        <v>4.2638888888888893E-2</v>
      </c>
      <c r="S443" t="s">
        <v>356</v>
      </c>
      <c r="T443" t="s">
        <v>285</v>
      </c>
    </row>
    <row r="444" spans="1:20" x14ac:dyDescent="0.35">
      <c r="A444">
        <v>2022</v>
      </c>
      <c r="B444" t="s">
        <v>133</v>
      </c>
      <c r="C444">
        <v>3</v>
      </c>
      <c r="D444" t="s">
        <v>102</v>
      </c>
      <c r="E444">
        <v>14.9</v>
      </c>
      <c r="G444" s="1">
        <v>0.11377314814814815</v>
      </c>
      <c r="H444" s="1">
        <f t="shared" si="48"/>
        <v>7.6357817549092717E-3</v>
      </c>
      <c r="I444">
        <v>1148</v>
      </c>
      <c r="J444" s="1">
        <v>0.27437499999999998</v>
      </c>
      <c r="K444">
        <v>725</v>
      </c>
      <c r="L444">
        <v>914</v>
      </c>
      <c r="M444" s="23">
        <f t="shared" si="51"/>
        <v>189</v>
      </c>
      <c r="O444" s="1">
        <f t="shared" si="52"/>
        <v>5.9201388888888894E-2</v>
      </c>
      <c r="P444" s="1">
        <f t="shared" si="53"/>
        <v>3.9732475764354958E-3</v>
      </c>
      <c r="R444" s="1">
        <v>5.4571759259259257E-2</v>
      </c>
      <c r="S444" t="s">
        <v>357</v>
      </c>
      <c r="T444" t="s">
        <v>343</v>
      </c>
    </row>
    <row r="445" spans="1:20" x14ac:dyDescent="0.35">
      <c r="A445">
        <v>2022</v>
      </c>
      <c r="B445" t="s">
        <v>133</v>
      </c>
      <c r="C445">
        <v>4</v>
      </c>
      <c r="D445" t="s">
        <v>43</v>
      </c>
      <c r="E445">
        <v>8.6999999999999993</v>
      </c>
      <c r="G445" s="1">
        <v>7.5671296296296306E-2</v>
      </c>
      <c r="H445" s="1">
        <f t="shared" si="48"/>
        <v>8.6978501489995766E-3</v>
      </c>
      <c r="I445">
        <v>1002</v>
      </c>
      <c r="J445" s="1">
        <v>0.3500462962962963</v>
      </c>
      <c r="K445">
        <v>914</v>
      </c>
      <c r="L445">
        <v>919</v>
      </c>
      <c r="M445" s="23">
        <f t="shared" si="51"/>
        <v>5</v>
      </c>
      <c r="O445" s="1">
        <f t="shared" si="52"/>
        <v>4.2708333333333341E-2</v>
      </c>
      <c r="P445" s="1">
        <f t="shared" si="53"/>
        <v>4.909003831417626E-3</v>
      </c>
      <c r="R445" s="1">
        <v>3.2962962962962965E-2</v>
      </c>
      <c r="S445" t="s">
        <v>358</v>
      </c>
      <c r="T445" t="s">
        <v>311</v>
      </c>
    </row>
    <row r="446" spans="1:20" x14ac:dyDescent="0.35">
      <c r="A446">
        <v>2022</v>
      </c>
      <c r="B446" t="s">
        <v>133</v>
      </c>
      <c r="C446">
        <v>5</v>
      </c>
      <c r="D446" t="s">
        <v>59</v>
      </c>
      <c r="E446">
        <v>9.3000000000000007</v>
      </c>
      <c r="G446" s="1">
        <v>6.548611111111112E-2</v>
      </c>
      <c r="H446" s="1">
        <f t="shared" si="48"/>
        <v>7.0415173237753891E-3</v>
      </c>
      <c r="I446">
        <v>577</v>
      </c>
      <c r="J446" s="1">
        <v>0.41553240740740738</v>
      </c>
      <c r="K446">
        <v>919</v>
      </c>
      <c r="L446">
        <v>823</v>
      </c>
      <c r="M446" s="23">
        <f t="shared" si="51"/>
        <v>-96</v>
      </c>
      <c r="O446" s="1">
        <f t="shared" si="52"/>
        <v>3.2708333333333339E-2</v>
      </c>
      <c r="P446" s="1">
        <f t="shared" si="53"/>
        <v>3.5170250896057352E-3</v>
      </c>
      <c r="R446" s="1">
        <v>3.2777777777777781E-2</v>
      </c>
      <c r="S446" t="s">
        <v>359</v>
      </c>
      <c r="T446" t="s">
        <v>201</v>
      </c>
    </row>
    <row r="447" spans="1:20" x14ac:dyDescent="0.35">
      <c r="A447">
        <v>2022</v>
      </c>
      <c r="B447" t="s">
        <v>133</v>
      </c>
      <c r="C447">
        <v>6</v>
      </c>
      <c r="D447" t="s">
        <v>71</v>
      </c>
      <c r="E447">
        <v>14.4</v>
      </c>
      <c r="G447" s="1">
        <v>0.15291666666666667</v>
      </c>
      <c r="H447" s="1">
        <f t="shared" si="48"/>
        <v>1.0619212962962964E-2</v>
      </c>
      <c r="I447">
        <v>1265</v>
      </c>
      <c r="J447" s="1">
        <v>0.56844907407407408</v>
      </c>
      <c r="K447">
        <v>823</v>
      </c>
      <c r="L447">
        <v>965</v>
      </c>
      <c r="M447" s="23">
        <f t="shared" si="51"/>
        <v>142</v>
      </c>
      <c r="O447" s="1">
        <f t="shared" si="52"/>
        <v>0.10390046296296296</v>
      </c>
      <c r="P447" s="1">
        <f t="shared" si="53"/>
        <v>7.2153099279835386E-3</v>
      </c>
      <c r="R447" s="1">
        <v>4.9016203703703708E-2</v>
      </c>
      <c r="S447" t="s">
        <v>331</v>
      </c>
      <c r="T447" t="s">
        <v>141</v>
      </c>
    </row>
    <row r="448" spans="1:20" x14ac:dyDescent="0.35">
      <c r="A448">
        <v>2022</v>
      </c>
      <c r="B448" t="s">
        <v>133</v>
      </c>
      <c r="C448">
        <v>7</v>
      </c>
      <c r="D448" t="s">
        <v>72</v>
      </c>
      <c r="E448">
        <v>16.8</v>
      </c>
      <c r="G448" s="1">
        <v>9.8379629629629636E-2</v>
      </c>
      <c r="H448" s="1">
        <f t="shared" si="48"/>
        <v>5.8559303350970019E-3</v>
      </c>
      <c r="I448">
        <v>487</v>
      </c>
      <c r="J448" s="1">
        <v>0.66684027777777777</v>
      </c>
      <c r="K448">
        <v>965</v>
      </c>
      <c r="L448">
        <v>859</v>
      </c>
      <c r="M448" s="23">
        <f t="shared" si="51"/>
        <v>-106</v>
      </c>
      <c r="O448" s="1">
        <f t="shared" si="52"/>
        <v>4.0381944444444449E-2</v>
      </c>
      <c r="P448" s="1">
        <f t="shared" si="53"/>
        <v>2.4036871693121696E-3</v>
      </c>
      <c r="R448" s="1">
        <v>5.7997685185185187E-2</v>
      </c>
      <c r="S448" t="s">
        <v>318</v>
      </c>
      <c r="T448" t="s">
        <v>319</v>
      </c>
    </row>
    <row r="449" spans="1:20" x14ac:dyDescent="0.35">
      <c r="A449" s="4">
        <v>2022</v>
      </c>
      <c r="B449" s="4" t="s">
        <v>133</v>
      </c>
      <c r="C449" s="4">
        <v>7</v>
      </c>
      <c r="D449" s="4" t="s">
        <v>147</v>
      </c>
      <c r="E449" s="4">
        <v>89.7</v>
      </c>
      <c r="F449" s="4"/>
      <c r="G449" s="5">
        <v>0.66684027777777777</v>
      </c>
      <c r="H449" s="5">
        <f t="shared" si="48"/>
        <v>7.4341168091168084E-3</v>
      </c>
      <c r="I449" s="4"/>
      <c r="J449" s="5">
        <v>0.66684027777777777</v>
      </c>
      <c r="K449" s="4"/>
      <c r="L449" s="4">
        <v>859</v>
      </c>
      <c r="M449" s="4"/>
      <c r="N449" s="4"/>
      <c r="O449" s="5">
        <f t="shared" si="52"/>
        <v>0.33619212962962963</v>
      </c>
      <c r="P449" s="5">
        <f t="shared" si="53"/>
        <v>3.7479613113671085E-3</v>
      </c>
      <c r="Q449" s="4"/>
      <c r="R449" s="5">
        <v>0.33064814814814814</v>
      </c>
      <c r="S449" s="4"/>
      <c r="T449" s="4" t="s">
        <v>343</v>
      </c>
    </row>
    <row r="450" spans="1:20" x14ac:dyDescent="0.35">
      <c r="A450">
        <v>2023</v>
      </c>
      <c r="B450" t="s">
        <v>133</v>
      </c>
      <c r="C450">
        <v>1</v>
      </c>
      <c r="D450" t="s">
        <v>85</v>
      </c>
      <c r="E450">
        <v>12.6</v>
      </c>
      <c r="G450" s="1">
        <v>6.7696759259259262E-2</v>
      </c>
      <c r="H450" s="1">
        <f t="shared" si="48"/>
        <v>5.3727586713697827E-3</v>
      </c>
      <c r="I450">
        <v>207</v>
      </c>
      <c r="L450">
        <v>207</v>
      </c>
      <c r="M450" s="23"/>
      <c r="O450" s="1">
        <f t="shared" si="52"/>
        <v>1.2534722222222225E-2</v>
      </c>
      <c r="P450" s="1">
        <f t="shared" si="53"/>
        <v>9.948192239858909E-4</v>
      </c>
      <c r="R450" s="1">
        <v>5.5162037037037037E-2</v>
      </c>
      <c r="S450" t="s">
        <v>380</v>
      </c>
      <c r="T450" t="s">
        <v>360</v>
      </c>
    </row>
    <row r="451" spans="1:20" x14ac:dyDescent="0.35">
      <c r="A451">
        <v>2023</v>
      </c>
      <c r="B451" t="s">
        <v>133</v>
      </c>
      <c r="C451">
        <v>2</v>
      </c>
      <c r="D451" t="s">
        <v>26</v>
      </c>
      <c r="E451">
        <v>12.8</v>
      </c>
      <c r="G451" s="1">
        <v>8.7696759259259252E-2</v>
      </c>
      <c r="H451" s="1">
        <f t="shared" si="48"/>
        <v>6.8513093171296289E-3</v>
      </c>
      <c r="I451">
        <v>434</v>
      </c>
      <c r="J451" s="1">
        <v>0.15539351851851851</v>
      </c>
      <c r="K451">
        <v>207</v>
      </c>
      <c r="L451">
        <v>296</v>
      </c>
      <c r="M451" s="23">
        <f t="shared" si="51"/>
        <v>89</v>
      </c>
      <c r="O451" s="1">
        <f t="shared" ref="O451:O456" si="54">G451-R451</f>
        <v>3.5370370370370365E-2</v>
      </c>
      <c r="P451" s="1">
        <f t="shared" ref="P451:P456" si="55">O451/E451</f>
        <v>2.7633101851851846E-3</v>
      </c>
      <c r="R451" s="1">
        <v>5.2326388888888888E-2</v>
      </c>
      <c r="S451" t="s">
        <v>379</v>
      </c>
      <c r="T451" t="s">
        <v>361</v>
      </c>
    </row>
    <row r="452" spans="1:20" x14ac:dyDescent="0.35">
      <c r="A452">
        <v>2023</v>
      </c>
      <c r="B452" t="s">
        <v>133</v>
      </c>
      <c r="C452">
        <v>3</v>
      </c>
      <c r="D452" t="s">
        <v>51</v>
      </c>
      <c r="E452">
        <v>14.3</v>
      </c>
      <c r="G452" s="1">
        <v>8.4918981481481484E-2</v>
      </c>
      <c r="H452" s="1">
        <f t="shared" si="48"/>
        <v>5.9383903133903137E-3</v>
      </c>
      <c r="I452">
        <v>244</v>
      </c>
      <c r="J452" s="1">
        <v>0.24031250000000001</v>
      </c>
      <c r="K452">
        <v>296</v>
      </c>
      <c r="L452">
        <v>243</v>
      </c>
      <c r="M452" s="23">
        <f t="shared" si="51"/>
        <v>-53</v>
      </c>
      <c r="O452" s="1">
        <f t="shared" si="54"/>
        <v>2.4108796296296302E-2</v>
      </c>
      <c r="P452" s="1">
        <f t="shared" si="55"/>
        <v>1.6859298109298112E-3</v>
      </c>
      <c r="R452" s="1">
        <v>6.0810185185185182E-2</v>
      </c>
      <c r="S452" t="s">
        <v>378</v>
      </c>
      <c r="T452" t="s">
        <v>341</v>
      </c>
    </row>
    <row r="453" spans="1:20" x14ac:dyDescent="0.35">
      <c r="A453">
        <v>2023</v>
      </c>
      <c r="B453" t="s">
        <v>133</v>
      </c>
      <c r="C453">
        <v>4</v>
      </c>
      <c r="D453" t="s">
        <v>39</v>
      </c>
      <c r="E453">
        <v>8.1</v>
      </c>
      <c r="G453" s="1">
        <v>7.8125E-2</v>
      </c>
      <c r="H453" s="1">
        <f t="shared" si="48"/>
        <v>9.6450617283950629E-3</v>
      </c>
      <c r="I453">
        <v>936</v>
      </c>
      <c r="J453" s="1">
        <v>0.31844907407407408</v>
      </c>
      <c r="K453">
        <v>243</v>
      </c>
      <c r="L453">
        <v>361</v>
      </c>
      <c r="M453" s="23">
        <f t="shared" si="51"/>
        <v>118</v>
      </c>
      <c r="O453" s="1">
        <f t="shared" si="54"/>
        <v>4.313657407407407E-2</v>
      </c>
      <c r="P453" s="1">
        <f t="shared" si="55"/>
        <v>5.32550297210791E-3</v>
      </c>
      <c r="R453" s="1">
        <v>3.498842592592593E-2</v>
      </c>
      <c r="S453" t="s">
        <v>286</v>
      </c>
      <c r="T453" t="s">
        <v>330</v>
      </c>
    </row>
    <row r="454" spans="1:20" x14ac:dyDescent="0.35">
      <c r="A454">
        <v>2023</v>
      </c>
      <c r="B454" t="s">
        <v>133</v>
      </c>
      <c r="C454">
        <v>5</v>
      </c>
      <c r="D454" t="s">
        <v>59</v>
      </c>
      <c r="E454">
        <v>9.5</v>
      </c>
      <c r="G454" s="1">
        <v>8.0844907407407407E-2</v>
      </c>
      <c r="H454" s="1">
        <f t="shared" si="48"/>
        <v>8.5099902534113061E-3</v>
      </c>
      <c r="I454">
        <v>772</v>
      </c>
      <c r="J454" s="1">
        <v>0.39929398148148149</v>
      </c>
      <c r="K454">
        <v>361</v>
      </c>
      <c r="L454">
        <v>409</v>
      </c>
      <c r="M454" s="23">
        <f t="shared" si="51"/>
        <v>48</v>
      </c>
      <c r="O454" s="1">
        <f t="shared" si="54"/>
        <v>4.3020833333333335E-2</v>
      </c>
      <c r="P454" s="1">
        <f t="shared" si="55"/>
        <v>4.5285087719298244E-3</v>
      </c>
      <c r="R454" s="1">
        <v>3.7824074074074072E-2</v>
      </c>
      <c r="S454" t="s">
        <v>362</v>
      </c>
      <c r="T454" t="s">
        <v>363</v>
      </c>
    </row>
    <row r="455" spans="1:20" x14ac:dyDescent="0.35">
      <c r="A455">
        <v>2023</v>
      </c>
      <c r="B455" t="s">
        <v>133</v>
      </c>
      <c r="C455">
        <v>6</v>
      </c>
      <c r="D455" t="s">
        <v>84</v>
      </c>
      <c r="E455">
        <v>9.3000000000000007</v>
      </c>
      <c r="G455" s="1">
        <v>8.5381944444444455E-2</v>
      </c>
      <c r="H455" s="1">
        <f t="shared" si="48"/>
        <v>9.1808542413381131E-3</v>
      </c>
      <c r="I455">
        <v>1094</v>
      </c>
      <c r="J455" s="1">
        <v>0.4846759259259259</v>
      </c>
      <c r="K455">
        <v>409</v>
      </c>
      <c r="L455">
        <v>499</v>
      </c>
      <c r="M455" s="23">
        <f t="shared" si="51"/>
        <v>90</v>
      </c>
      <c r="O455" s="1">
        <f t="shared" si="54"/>
        <v>5.0856481481481489E-2</v>
      </c>
      <c r="P455" s="1">
        <f t="shared" si="55"/>
        <v>5.4684388689765035E-3</v>
      </c>
      <c r="R455" s="1">
        <v>3.4525462962962966E-2</v>
      </c>
      <c r="S455" t="s">
        <v>372</v>
      </c>
      <c r="T455" t="s">
        <v>343</v>
      </c>
    </row>
    <row r="456" spans="1:20" x14ac:dyDescent="0.35">
      <c r="A456">
        <v>2023</v>
      </c>
      <c r="B456" t="s">
        <v>133</v>
      </c>
      <c r="C456">
        <v>7</v>
      </c>
      <c r="D456" t="s">
        <v>72</v>
      </c>
      <c r="E456">
        <v>14.9</v>
      </c>
      <c r="G456" s="1">
        <v>0.10312500000000001</v>
      </c>
      <c r="H456" s="1">
        <f t="shared" si="48"/>
        <v>6.9211409395973159E-3</v>
      </c>
      <c r="I456">
        <v>595</v>
      </c>
      <c r="J456" s="1">
        <v>0.58781249999999996</v>
      </c>
      <c r="K456">
        <v>499</v>
      </c>
      <c r="L456">
        <v>477</v>
      </c>
      <c r="M456" s="23">
        <f t="shared" si="51"/>
        <v>-22</v>
      </c>
      <c r="O456" s="1">
        <f t="shared" si="54"/>
        <v>4.3993055555555563E-2</v>
      </c>
      <c r="P456" s="1">
        <f t="shared" si="55"/>
        <v>2.9525540641312459E-3</v>
      </c>
      <c r="R456" s="1">
        <v>5.9131944444444445E-2</v>
      </c>
      <c r="S456" t="s">
        <v>369</v>
      </c>
      <c r="T456" t="s">
        <v>311</v>
      </c>
    </row>
    <row r="457" spans="1:20" x14ac:dyDescent="0.35">
      <c r="A457" s="4">
        <v>2023</v>
      </c>
      <c r="B457" s="4" t="s">
        <v>133</v>
      </c>
      <c r="C457" s="4">
        <v>7</v>
      </c>
      <c r="D457" s="4" t="s">
        <v>147</v>
      </c>
      <c r="E457" s="4">
        <v>81.5</v>
      </c>
      <c r="F457" s="4"/>
      <c r="G457" s="5">
        <v>0.58781249999999996</v>
      </c>
      <c r="H457" s="5">
        <f t="shared" ref="H457:H464" si="56">G457/E457</f>
        <v>7.2124233128834352E-3</v>
      </c>
      <c r="I457" s="4"/>
      <c r="J457" s="5">
        <v>0.58781249999999996</v>
      </c>
      <c r="K457" s="4"/>
      <c r="L457" s="4">
        <v>477</v>
      </c>
      <c r="M457" s="4"/>
      <c r="N457" s="4"/>
      <c r="O457" s="5">
        <f>G457-R457</f>
        <v>0.23962962962962958</v>
      </c>
      <c r="P457" s="5">
        <f>O457/E457</f>
        <v>2.9402408543512831E-3</v>
      </c>
      <c r="Q457" s="4"/>
      <c r="R457" s="5">
        <v>0.34818287037037038</v>
      </c>
      <c r="S457" s="4"/>
      <c r="T457" s="4" t="s">
        <v>343</v>
      </c>
    </row>
    <row r="458" spans="1:20" x14ac:dyDescent="0.35">
      <c r="A458">
        <v>2023</v>
      </c>
      <c r="B458" t="s">
        <v>163</v>
      </c>
      <c r="C458">
        <v>1</v>
      </c>
      <c r="D458" t="s">
        <v>54</v>
      </c>
      <c r="E458">
        <v>12.6</v>
      </c>
      <c r="G458" s="1">
        <v>7.9444444444444443E-2</v>
      </c>
      <c r="H458" s="1">
        <f t="shared" si="56"/>
        <v>6.3051146384479721E-3</v>
      </c>
      <c r="I458">
        <v>478</v>
      </c>
      <c r="L458">
        <v>478</v>
      </c>
      <c r="M458" s="23"/>
      <c r="O458" s="1">
        <f>G458-R458</f>
        <v>2.4282407407407405E-2</v>
      </c>
      <c r="P458" s="1">
        <f>O458/E458</f>
        <v>1.9271751910640799E-3</v>
      </c>
      <c r="R458" s="1">
        <v>5.5162037037037037E-2</v>
      </c>
      <c r="S458" t="s">
        <v>380</v>
      </c>
      <c r="T458" t="s">
        <v>360</v>
      </c>
    </row>
    <row r="459" spans="1:20" x14ac:dyDescent="0.35">
      <c r="A459">
        <v>2023</v>
      </c>
      <c r="B459" t="s">
        <v>163</v>
      </c>
      <c r="C459">
        <v>2</v>
      </c>
      <c r="D459" t="s">
        <v>41</v>
      </c>
      <c r="E459">
        <v>12.8</v>
      </c>
      <c r="G459" s="1">
        <v>0.17947916666666666</v>
      </c>
      <c r="H459" s="1">
        <f t="shared" si="56"/>
        <v>1.4021809895833333E-2</v>
      </c>
      <c r="I459">
        <v>1593</v>
      </c>
      <c r="J459" s="1">
        <v>0.25892361111111112</v>
      </c>
      <c r="K459">
        <v>478</v>
      </c>
      <c r="L459">
        <v>1474</v>
      </c>
      <c r="M459" s="23">
        <f t="shared" si="51"/>
        <v>996</v>
      </c>
      <c r="O459" s="1">
        <f t="shared" ref="O459:O464" si="57">G459-R459</f>
        <v>0.12715277777777778</v>
      </c>
      <c r="P459" s="1">
        <f t="shared" ref="P459:P464" si="58">O459/E459</f>
        <v>9.9338107638888892E-3</v>
      </c>
      <c r="R459" s="1">
        <v>5.2326388888888888E-2</v>
      </c>
      <c r="S459" t="s">
        <v>379</v>
      </c>
      <c r="T459" t="s">
        <v>361</v>
      </c>
    </row>
    <row r="460" spans="1:20" x14ac:dyDescent="0.35">
      <c r="A460">
        <v>2023</v>
      </c>
      <c r="B460" t="s">
        <v>163</v>
      </c>
      <c r="C460">
        <v>3</v>
      </c>
      <c r="D460" t="s">
        <v>30</v>
      </c>
      <c r="E460">
        <v>14.3</v>
      </c>
      <c r="G460" s="1">
        <v>0.14283564814814814</v>
      </c>
      <c r="H460" s="1">
        <f t="shared" si="56"/>
        <v>9.9885068635068627E-3</v>
      </c>
      <c r="I460">
        <v>1362</v>
      </c>
      <c r="J460" s="1">
        <v>0.40177083333333335</v>
      </c>
      <c r="K460">
        <v>1474</v>
      </c>
      <c r="L460">
        <v>1440</v>
      </c>
      <c r="M460" s="23">
        <f t="shared" si="51"/>
        <v>-34</v>
      </c>
      <c r="O460" s="1">
        <f t="shared" si="57"/>
        <v>8.2025462962962953E-2</v>
      </c>
      <c r="P460" s="1">
        <f t="shared" si="58"/>
        <v>5.7360463610463602E-3</v>
      </c>
      <c r="R460" s="1">
        <v>6.0810185185185182E-2</v>
      </c>
      <c r="S460" t="s">
        <v>378</v>
      </c>
      <c r="T460" t="s">
        <v>341</v>
      </c>
    </row>
    <row r="461" spans="1:20" x14ac:dyDescent="0.35">
      <c r="A461">
        <v>2023</v>
      </c>
      <c r="B461" t="s">
        <v>163</v>
      </c>
      <c r="C461">
        <v>4</v>
      </c>
      <c r="D461" t="s">
        <v>52</v>
      </c>
      <c r="E461">
        <v>8.1</v>
      </c>
      <c r="G461" s="1">
        <v>0.12484953703703704</v>
      </c>
      <c r="H461" s="1">
        <f t="shared" si="56"/>
        <v>1.5413523090992228E-2</v>
      </c>
      <c r="I461">
        <v>1503</v>
      </c>
      <c r="J461" s="1">
        <v>0.52663194444444439</v>
      </c>
      <c r="K461">
        <v>1440</v>
      </c>
      <c r="L461">
        <v>1470</v>
      </c>
      <c r="M461" s="23">
        <f t="shared" si="51"/>
        <v>30</v>
      </c>
      <c r="O461" s="1">
        <f t="shared" si="57"/>
        <v>8.9861111111111114E-2</v>
      </c>
      <c r="P461" s="1">
        <f t="shared" si="58"/>
        <v>1.1093964334705076E-2</v>
      </c>
      <c r="R461" s="1">
        <v>3.498842592592593E-2</v>
      </c>
      <c r="S461" t="s">
        <v>286</v>
      </c>
      <c r="T461" t="s">
        <v>330</v>
      </c>
    </row>
    <row r="462" spans="1:20" x14ac:dyDescent="0.35">
      <c r="A462">
        <v>2023</v>
      </c>
      <c r="B462" t="s">
        <v>163</v>
      </c>
      <c r="C462">
        <v>5</v>
      </c>
      <c r="D462" t="s">
        <v>43</v>
      </c>
      <c r="E462">
        <v>9.5</v>
      </c>
      <c r="G462" s="1">
        <v>8.7824074074074068E-2</v>
      </c>
      <c r="H462" s="1">
        <f t="shared" si="56"/>
        <v>9.2446393762183228E-3</v>
      </c>
      <c r="I462">
        <v>948</v>
      </c>
      <c r="J462" s="1">
        <v>0.6144560185185185</v>
      </c>
      <c r="K462">
        <v>1470</v>
      </c>
      <c r="L462">
        <v>1394</v>
      </c>
      <c r="M462" s="23">
        <f t="shared" si="51"/>
        <v>-76</v>
      </c>
      <c r="O462" s="1">
        <f t="shared" si="57"/>
        <v>4.9999999999999996E-2</v>
      </c>
      <c r="P462" s="1">
        <f t="shared" si="58"/>
        <v>5.263157894736842E-3</v>
      </c>
      <c r="R462" s="1">
        <v>3.7824074074074072E-2</v>
      </c>
      <c r="S462" t="s">
        <v>362</v>
      </c>
      <c r="T462" t="s">
        <v>363</v>
      </c>
    </row>
    <row r="463" spans="1:20" x14ac:dyDescent="0.35">
      <c r="A463">
        <v>2023</v>
      </c>
      <c r="B463" t="s">
        <v>163</v>
      </c>
      <c r="C463">
        <v>6</v>
      </c>
      <c r="D463" t="s">
        <v>60</v>
      </c>
      <c r="E463">
        <v>9.3000000000000007</v>
      </c>
      <c r="G463" s="1">
        <v>8.3622685185185189E-2</v>
      </c>
      <c r="H463" s="1">
        <f t="shared" si="56"/>
        <v>8.9916865790521695E-3</v>
      </c>
      <c r="I463">
        <v>1060</v>
      </c>
      <c r="J463" s="1">
        <v>0.69809027777777777</v>
      </c>
      <c r="K463">
        <v>1394</v>
      </c>
      <c r="L463">
        <v>1341</v>
      </c>
      <c r="M463" s="23">
        <f t="shared" si="51"/>
        <v>-53</v>
      </c>
      <c r="O463" s="1">
        <f t="shared" si="57"/>
        <v>4.9097222222222223E-2</v>
      </c>
      <c r="P463" s="1">
        <f t="shared" si="58"/>
        <v>5.2792712066905608E-3</v>
      </c>
      <c r="R463" s="1">
        <v>3.4525462962962966E-2</v>
      </c>
      <c r="S463" t="s">
        <v>372</v>
      </c>
      <c r="T463" t="s">
        <v>343</v>
      </c>
    </row>
    <row r="464" spans="1:20" x14ac:dyDescent="0.35">
      <c r="A464">
        <v>2023</v>
      </c>
      <c r="B464" t="s">
        <v>163</v>
      </c>
      <c r="C464">
        <v>7</v>
      </c>
      <c r="D464" t="s">
        <v>102</v>
      </c>
      <c r="E464">
        <v>14.9</v>
      </c>
      <c r="G464" s="1">
        <v>0.18202546296296296</v>
      </c>
      <c r="H464" s="1">
        <f t="shared" si="56"/>
        <v>1.221647402435993E-2</v>
      </c>
      <c r="I464">
        <v>1379</v>
      </c>
      <c r="J464" s="1">
        <v>0.88011574074074073</v>
      </c>
      <c r="K464">
        <v>1341</v>
      </c>
      <c r="L464">
        <v>1340</v>
      </c>
      <c r="M464" s="23">
        <f t="shared" si="51"/>
        <v>-1</v>
      </c>
      <c r="O464" s="1">
        <f t="shared" si="57"/>
        <v>0.12289351851851851</v>
      </c>
      <c r="P464" s="1">
        <f t="shared" si="58"/>
        <v>8.2478871488938597E-3</v>
      </c>
      <c r="R464" s="1">
        <v>5.9131944444444445E-2</v>
      </c>
      <c r="S464" t="s">
        <v>298</v>
      </c>
      <c r="T464" t="s">
        <v>311</v>
      </c>
    </row>
    <row r="465" spans="1:20" x14ac:dyDescent="0.35">
      <c r="A465" s="4">
        <v>2023</v>
      </c>
      <c r="B465" s="4" t="s">
        <v>163</v>
      </c>
      <c r="C465" s="4">
        <v>7</v>
      </c>
      <c r="D465" s="4" t="s">
        <v>147</v>
      </c>
      <c r="E465" s="4">
        <v>81.5</v>
      </c>
      <c r="F465" s="4"/>
      <c r="G465" s="5">
        <v>0.88011574074074073</v>
      </c>
      <c r="H465" s="5">
        <f t="shared" ref="H465:H473" si="59">G465/E465</f>
        <v>1.0798966144058168E-2</v>
      </c>
      <c r="I465" s="4"/>
      <c r="J465" s="5">
        <v>0.88011574074074073</v>
      </c>
      <c r="K465" s="4"/>
      <c r="L465" s="4">
        <v>1340</v>
      </c>
      <c r="M465" s="27"/>
      <c r="N465" s="4"/>
      <c r="O465" s="5">
        <f>G465-R465</f>
        <v>0.53193287037037029</v>
      </c>
      <c r="P465" s="5">
        <f>O465/E465</f>
        <v>6.5267836855260157E-3</v>
      </c>
      <c r="Q465" s="4"/>
      <c r="R465" s="5">
        <v>0.34818287037037038</v>
      </c>
      <c r="S465" s="4"/>
      <c r="T465" s="4" t="s">
        <v>343</v>
      </c>
    </row>
    <row r="466" spans="1:20" x14ac:dyDescent="0.35">
      <c r="A466">
        <v>2024</v>
      </c>
      <c r="B466" t="s">
        <v>133</v>
      </c>
      <c r="C466">
        <v>1</v>
      </c>
      <c r="D466" t="s">
        <v>87</v>
      </c>
      <c r="E466">
        <v>13.6</v>
      </c>
      <c r="G466" s="1">
        <v>0.10008101851851851</v>
      </c>
      <c r="H466" s="1">
        <f t="shared" si="59"/>
        <v>7.3588984204793024E-3</v>
      </c>
      <c r="I466">
        <v>1365</v>
      </c>
      <c r="L466">
        <v>1365</v>
      </c>
      <c r="M466" s="23"/>
      <c r="O466" s="1">
        <f t="shared" ref="O466:O473" si="60">G466-R466</f>
        <v>4.7395833333333331E-2</v>
      </c>
      <c r="P466" s="1">
        <f t="shared" ref="P466:P473" si="61">O466/E466</f>
        <v>3.484987745098039E-3</v>
      </c>
      <c r="R466" s="1">
        <v>5.2685185185185182E-2</v>
      </c>
      <c r="S466" t="s">
        <v>377</v>
      </c>
      <c r="T466" t="s">
        <v>364</v>
      </c>
    </row>
    <row r="467" spans="1:20" x14ac:dyDescent="0.35">
      <c r="A467">
        <v>2024</v>
      </c>
      <c r="B467" t="s">
        <v>133</v>
      </c>
      <c r="C467">
        <v>2</v>
      </c>
      <c r="D467" t="s">
        <v>26</v>
      </c>
      <c r="E467">
        <v>14.8</v>
      </c>
      <c r="G467" s="1">
        <v>9.571759259259259E-2</v>
      </c>
      <c r="H467" s="1">
        <f t="shared" si="59"/>
        <v>6.4674049049049049E-3</v>
      </c>
      <c r="I467">
        <v>825</v>
      </c>
      <c r="J467" s="1">
        <v>0.1957986111111111</v>
      </c>
      <c r="K467">
        <v>1365</v>
      </c>
      <c r="L467">
        <v>1132</v>
      </c>
      <c r="M467" s="23">
        <f t="shared" si="51"/>
        <v>-233</v>
      </c>
      <c r="O467" s="1">
        <f t="shared" si="60"/>
        <v>4.0937499999999995E-2</v>
      </c>
      <c r="P467" s="1">
        <f t="shared" si="61"/>
        <v>2.7660472972972968E-3</v>
      </c>
      <c r="R467" s="1">
        <v>5.4780092592592596E-2</v>
      </c>
      <c r="S467" t="s">
        <v>376</v>
      </c>
      <c r="T467" t="s">
        <v>160</v>
      </c>
    </row>
    <row r="468" spans="1:20" x14ac:dyDescent="0.35">
      <c r="A468">
        <v>2024</v>
      </c>
      <c r="B468" t="s">
        <v>133</v>
      </c>
      <c r="C468">
        <v>3</v>
      </c>
      <c r="D468" t="s">
        <v>41</v>
      </c>
      <c r="E468">
        <v>13.2</v>
      </c>
      <c r="G468" s="1">
        <v>0.13312499999999999</v>
      </c>
      <c r="H468" s="1">
        <f t="shared" si="59"/>
        <v>1.0085227272727273E-2</v>
      </c>
      <c r="I468">
        <v>1520</v>
      </c>
      <c r="J468" s="1">
        <v>0.32892361111111112</v>
      </c>
      <c r="K468">
        <v>1132</v>
      </c>
      <c r="L468">
        <v>1404</v>
      </c>
      <c r="M468" s="23">
        <f t="shared" si="51"/>
        <v>272</v>
      </c>
      <c r="O468" s="1">
        <f t="shared" si="60"/>
        <v>8.6064814814814816E-2</v>
      </c>
      <c r="P468" s="1">
        <f t="shared" si="61"/>
        <v>6.5200617283950619E-3</v>
      </c>
      <c r="R468" s="1">
        <v>4.7060185185185184E-2</v>
      </c>
      <c r="S468" t="s">
        <v>375</v>
      </c>
      <c r="T468" t="s">
        <v>343</v>
      </c>
    </row>
    <row r="469" spans="1:20" x14ac:dyDescent="0.35">
      <c r="A469">
        <v>2024</v>
      </c>
      <c r="B469" t="s">
        <v>133</v>
      </c>
      <c r="C469">
        <v>4</v>
      </c>
      <c r="D469" t="s">
        <v>43</v>
      </c>
      <c r="E469">
        <v>9.5</v>
      </c>
      <c r="G469" s="1">
        <v>8.0289351851851848E-2</v>
      </c>
      <c r="H469" s="1">
        <f t="shared" si="59"/>
        <v>8.4515107212475623E-3</v>
      </c>
      <c r="I469">
        <v>1246</v>
      </c>
      <c r="J469" s="1">
        <v>0.40922453703703704</v>
      </c>
      <c r="K469">
        <v>1404</v>
      </c>
      <c r="L469">
        <v>1351</v>
      </c>
      <c r="M469" s="23">
        <f t="shared" si="51"/>
        <v>-53</v>
      </c>
      <c r="O469" s="1">
        <f t="shared" si="60"/>
        <v>4.3402777777777776E-2</v>
      </c>
      <c r="P469" s="1">
        <f t="shared" si="61"/>
        <v>4.5687134502923974E-3</v>
      </c>
      <c r="R469" s="1">
        <v>3.6886574074074072E-2</v>
      </c>
      <c r="S469" t="s">
        <v>374</v>
      </c>
      <c r="T469" t="s">
        <v>365</v>
      </c>
    </row>
    <row r="470" spans="1:20" x14ac:dyDescent="0.35">
      <c r="A470">
        <v>2024</v>
      </c>
      <c r="B470" t="s">
        <v>133</v>
      </c>
      <c r="C470">
        <v>5</v>
      </c>
      <c r="D470" t="s">
        <v>59</v>
      </c>
      <c r="E470">
        <v>9.3000000000000007</v>
      </c>
      <c r="G470" s="1">
        <v>6.385416666666667E-2</v>
      </c>
      <c r="H470" s="1">
        <f t="shared" si="59"/>
        <v>6.8660394265232976E-3</v>
      </c>
      <c r="I470">
        <v>610</v>
      </c>
      <c r="J470" s="1">
        <v>0.4730787037037037</v>
      </c>
      <c r="K470">
        <v>1351</v>
      </c>
      <c r="L470">
        <v>1240</v>
      </c>
      <c r="M470" s="23">
        <f t="shared" si="51"/>
        <v>-111</v>
      </c>
      <c r="O470" s="1">
        <f t="shared" si="60"/>
        <v>3.0254629629629631E-2</v>
      </c>
      <c r="P470" s="1">
        <f t="shared" si="61"/>
        <v>3.2531859816806053E-3</v>
      </c>
      <c r="R470" s="1">
        <v>3.3599537037037039E-2</v>
      </c>
      <c r="S470" t="s">
        <v>373</v>
      </c>
      <c r="T470" t="s">
        <v>141</v>
      </c>
    </row>
    <row r="471" spans="1:20" x14ac:dyDescent="0.35">
      <c r="A471">
        <v>2024</v>
      </c>
      <c r="B471" t="s">
        <v>133</v>
      </c>
      <c r="C471">
        <v>6</v>
      </c>
      <c r="D471" t="s">
        <v>102</v>
      </c>
      <c r="E471">
        <v>13.1</v>
      </c>
      <c r="G471" s="1">
        <v>0.12872685185185184</v>
      </c>
      <c r="H471" s="1">
        <f t="shared" si="59"/>
        <v>9.8264772405993774E-3</v>
      </c>
      <c r="I471">
        <v>1349</v>
      </c>
      <c r="J471" s="1">
        <v>0.60181712962962963</v>
      </c>
      <c r="K471">
        <v>1240</v>
      </c>
      <c r="L471">
        <v>1261</v>
      </c>
      <c r="M471" s="23">
        <f t="shared" si="51"/>
        <v>21</v>
      </c>
      <c r="O471" s="1">
        <f t="shared" si="60"/>
        <v>8.1111111111111106E-2</v>
      </c>
      <c r="P471" s="1">
        <f t="shared" si="61"/>
        <v>6.1916878710771839E-3</v>
      </c>
      <c r="R471" s="1">
        <v>4.7615740740740743E-2</v>
      </c>
      <c r="S471" t="s">
        <v>372</v>
      </c>
      <c r="T471" t="s">
        <v>343</v>
      </c>
    </row>
    <row r="472" spans="1:20" x14ac:dyDescent="0.35">
      <c r="A472">
        <v>2024</v>
      </c>
      <c r="B472" t="s">
        <v>133</v>
      </c>
      <c r="C472">
        <v>7</v>
      </c>
      <c r="D472" t="s">
        <v>72</v>
      </c>
      <c r="E472">
        <v>15.8</v>
      </c>
      <c r="G472" s="1">
        <v>9.768518518518518E-2</v>
      </c>
      <c r="H472" s="1">
        <f t="shared" si="59"/>
        <v>6.1826066572902008E-3</v>
      </c>
      <c r="I472">
        <v>719</v>
      </c>
      <c r="J472" s="1">
        <v>0.69951388888888888</v>
      </c>
      <c r="K472">
        <v>1261</v>
      </c>
      <c r="L472">
        <v>1180</v>
      </c>
      <c r="M472" s="23">
        <f t="shared" si="51"/>
        <v>-81</v>
      </c>
      <c r="O472" s="1">
        <f t="shared" si="60"/>
        <v>4.2881944444444438E-2</v>
      </c>
      <c r="P472" s="1">
        <f t="shared" si="61"/>
        <v>2.7140471167369897E-3</v>
      </c>
      <c r="R472" s="1">
        <v>5.4803240740740743E-2</v>
      </c>
      <c r="S472" t="s">
        <v>371</v>
      </c>
      <c r="T472" t="s">
        <v>158</v>
      </c>
    </row>
    <row r="473" spans="1:20" x14ac:dyDescent="0.35">
      <c r="A473" s="4">
        <v>2024</v>
      </c>
      <c r="B473" s="4" t="s">
        <v>133</v>
      </c>
      <c r="C473" s="4">
        <v>7</v>
      </c>
      <c r="D473" s="4" t="s">
        <v>147</v>
      </c>
      <c r="E473" s="4">
        <v>89.3</v>
      </c>
      <c r="F473" s="4"/>
      <c r="G473" s="5">
        <v>0.69951388888888888</v>
      </c>
      <c r="H473" s="5">
        <f t="shared" si="59"/>
        <v>7.8333022271992042E-3</v>
      </c>
      <c r="I473" s="4"/>
      <c r="J473" s="5">
        <v>0.69951388888888888</v>
      </c>
      <c r="K473" s="4"/>
      <c r="L473" s="4">
        <v>1180</v>
      </c>
      <c r="M473" s="4"/>
      <c r="N473" s="4"/>
      <c r="O473" s="5">
        <f t="shared" si="60"/>
        <v>0.36732638888888886</v>
      </c>
      <c r="P473" s="5">
        <f t="shared" si="61"/>
        <v>4.1133974119696402E-3</v>
      </c>
      <c r="Q473" s="4"/>
      <c r="R473" s="5">
        <v>0.33218750000000002</v>
      </c>
      <c r="S473" s="4"/>
      <c r="T473" s="4" t="s">
        <v>343</v>
      </c>
    </row>
    <row r="474" spans="1:20" x14ac:dyDescent="0.35">
      <c r="A474">
        <v>2025</v>
      </c>
      <c r="B474" t="s">
        <v>133</v>
      </c>
      <c r="C474">
        <v>1</v>
      </c>
      <c r="D474" t="s">
        <v>366</v>
      </c>
      <c r="E474">
        <v>12.2</v>
      </c>
      <c r="G474" s="1">
        <v>9.0277777777777776E-2</v>
      </c>
      <c r="H474" s="1">
        <f>G474/E474</f>
        <v>7.3998178506375235E-3</v>
      </c>
      <c r="I474">
        <v>396</v>
      </c>
      <c r="L474">
        <v>396</v>
      </c>
      <c r="M474" s="23"/>
      <c r="O474" s="1">
        <f t="shared" ref="O474:O481" si="62">G474-R474</f>
        <v>2.675925925925926E-2</v>
      </c>
      <c r="P474" s="1">
        <f t="shared" ref="P474:P481" si="63">O474/E474</f>
        <v>2.1933819064966606E-3</v>
      </c>
      <c r="R474" s="1">
        <v>6.3518518518518516E-2</v>
      </c>
      <c r="S474" t="s">
        <v>370</v>
      </c>
      <c r="T474" t="s">
        <v>364</v>
      </c>
    </row>
    <row r="475" spans="1:20" x14ac:dyDescent="0.35">
      <c r="A475">
        <v>2025</v>
      </c>
      <c r="B475" t="s">
        <v>133</v>
      </c>
      <c r="C475">
        <v>2</v>
      </c>
      <c r="D475" t="s">
        <v>367</v>
      </c>
      <c r="E475">
        <v>10</v>
      </c>
      <c r="G475" s="1">
        <v>9.2418981481481477E-2</v>
      </c>
      <c r="H475" s="1">
        <f t="shared" ref="H475:H480" si="64">G475/E475</f>
        <v>9.2418981481481484E-3</v>
      </c>
      <c r="I475">
        <v>916</v>
      </c>
      <c r="J475" s="1">
        <v>0.18269675925925927</v>
      </c>
      <c r="K475">
        <v>396</v>
      </c>
      <c r="L475">
        <v>602</v>
      </c>
      <c r="M475" s="23">
        <f t="shared" ref="M475:M480" si="65">L475-K475</f>
        <v>206</v>
      </c>
      <c r="O475" s="1">
        <f t="shared" si="62"/>
        <v>4.6238425925925919E-2</v>
      </c>
      <c r="P475" s="1">
        <f t="shared" si="63"/>
        <v>4.6238425925925917E-3</v>
      </c>
      <c r="R475" s="1">
        <v>4.6180555555555558E-2</v>
      </c>
      <c r="S475" t="s">
        <v>369</v>
      </c>
      <c r="T475" t="s">
        <v>311</v>
      </c>
    </row>
    <row r="476" spans="1:20" x14ac:dyDescent="0.35">
      <c r="A476">
        <v>2025</v>
      </c>
      <c r="B476" t="s">
        <v>133</v>
      </c>
      <c r="C476">
        <v>3</v>
      </c>
      <c r="D476" t="s">
        <v>66</v>
      </c>
      <c r="E476">
        <v>13.1</v>
      </c>
      <c r="G476" s="1">
        <v>0.11920138888888888</v>
      </c>
      <c r="H476" s="1">
        <f t="shared" si="64"/>
        <v>9.0993426632739616E-3</v>
      </c>
      <c r="I476">
        <v>985</v>
      </c>
      <c r="J476" s="1">
        <v>0.30190972222222223</v>
      </c>
      <c r="K476">
        <v>602</v>
      </c>
      <c r="L476">
        <v>721</v>
      </c>
      <c r="M476" s="23">
        <f t="shared" si="65"/>
        <v>119</v>
      </c>
      <c r="O476" s="1">
        <f t="shared" si="62"/>
        <v>5.6851851851851848E-2</v>
      </c>
      <c r="P476" s="1">
        <f t="shared" si="63"/>
        <v>4.339836019225332E-3</v>
      </c>
      <c r="R476" s="1">
        <v>6.2349537037037037E-2</v>
      </c>
      <c r="S476" t="s">
        <v>315</v>
      </c>
      <c r="T476" t="s">
        <v>330</v>
      </c>
    </row>
    <row r="477" spans="1:20" x14ac:dyDescent="0.35">
      <c r="A477">
        <v>2025</v>
      </c>
      <c r="B477" t="s">
        <v>133</v>
      </c>
      <c r="C477">
        <v>4</v>
      </c>
      <c r="D477" t="s">
        <v>43</v>
      </c>
      <c r="E477">
        <v>6.2</v>
      </c>
      <c r="G477" s="1">
        <v>7.6296296296296293E-2</v>
      </c>
      <c r="H477" s="1">
        <f t="shared" si="64"/>
        <v>1.2305854241338111E-2</v>
      </c>
      <c r="I477">
        <v>1226</v>
      </c>
      <c r="J477" s="1">
        <v>0.37820601851851854</v>
      </c>
      <c r="K477">
        <v>721</v>
      </c>
      <c r="L477">
        <v>837</v>
      </c>
      <c r="M477" s="23">
        <f t="shared" si="65"/>
        <v>116</v>
      </c>
      <c r="O477" s="1">
        <f t="shared" si="62"/>
        <v>5.1342592592592592E-2</v>
      </c>
      <c r="P477" s="1">
        <f t="shared" si="63"/>
        <v>8.2810633213859022E-3</v>
      </c>
      <c r="R477" s="1">
        <v>2.4953703703703704E-2</v>
      </c>
      <c r="S477" t="s">
        <v>352</v>
      </c>
      <c r="T477" t="s">
        <v>213</v>
      </c>
    </row>
    <row r="478" spans="1:20" x14ac:dyDescent="0.35">
      <c r="A478">
        <v>2025</v>
      </c>
      <c r="B478" t="s">
        <v>133</v>
      </c>
      <c r="C478">
        <v>5</v>
      </c>
      <c r="D478" t="s">
        <v>59</v>
      </c>
      <c r="E478">
        <v>6.1</v>
      </c>
      <c r="G478" s="1">
        <v>5.482638888888889E-2</v>
      </c>
      <c r="H478" s="1">
        <f t="shared" si="64"/>
        <v>8.9879326047358835E-3</v>
      </c>
      <c r="I478">
        <v>448</v>
      </c>
      <c r="J478" s="1">
        <v>0.43304398148148149</v>
      </c>
      <c r="K478">
        <v>837</v>
      </c>
      <c r="L478">
        <v>723</v>
      </c>
      <c r="M478" s="23">
        <f t="shared" si="65"/>
        <v>-114</v>
      </c>
      <c r="O478" s="1">
        <f t="shared" si="62"/>
        <v>2.8078703703703703E-2</v>
      </c>
      <c r="P478" s="1">
        <f t="shared" si="63"/>
        <v>4.6030661809350337E-3</v>
      </c>
      <c r="R478" s="1">
        <v>2.6747685185185187E-2</v>
      </c>
      <c r="S478" t="s">
        <v>353</v>
      </c>
      <c r="T478" t="s">
        <v>213</v>
      </c>
    </row>
    <row r="479" spans="1:20" x14ac:dyDescent="0.35">
      <c r="A479">
        <v>2025</v>
      </c>
      <c r="B479" t="s">
        <v>133</v>
      </c>
      <c r="C479">
        <v>6</v>
      </c>
      <c r="D479" t="s">
        <v>102</v>
      </c>
      <c r="E479">
        <v>11.1</v>
      </c>
      <c r="G479" s="1">
        <v>0.17431712962962964</v>
      </c>
      <c r="H479" s="1">
        <f t="shared" si="64"/>
        <v>1.5704245912579247E-2</v>
      </c>
      <c r="I479">
        <v>1348</v>
      </c>
      <c r="J479" s="1">
        <v>0.60736111111111113</v>
      </c>
      <c r="K479">
        <v>723</v>
      </c>
      <c r="L479">
        <v>957</v>
      </c>
      <c r="M479" s="23">
        <f t="shared" si="65"/>
        <v>234</v>
      </c>
      <c r="O479" s="1">
        <f t="shared" si="62"/>
        <v>0.12403935185185186</v>
      </c>
      <c r="P479" s="1">
        <f t="shared" si="63"/>
        <v>1.1174716383049718E-2</v>
      </c>
      <c r="R479" s="1">
        <v>5.0277777777777775E-2</v>
      </c>
      <c r="S479" t="s">
        <v>368</v>
      </c>
      <c r="T479" t="s">
        <v>160</v>
      </c>
    </row>
    <row r="480" spans="1:20" x14ac:dyDescent="0.35">
      <c r="A480">
        <v>2025</v>
      </c>
      <c r="B480" t="s">
        <v>133</v>
      </c>
      <c r="C480">
        <v>7</v>
      </c>
      <c r="D480" t="s">
        <v>72</v>
      </c>
      <c r="E480">
        <v>15.1</v>
      </c>
      <c r="G480" s="1">
        <v>0.11869212962962963</v>
      </c>
      <c r="H480" s="1">
        <f t="shared" si="64"/>
        <v>7.8604059357370616E-3</v>
      </c>
      <c r="I480">
        <v>393</v>
      </c>
      <c r="J480" s="1">
        <v>0.72606481481481477</v>
      </c>
      <c r="K480">
        <v>957</v>
      </c>
      <c r="L480">
        <v>775</v>
      </c>
      <c r="M480" s="23">
        <f t="shared" si="65"/>
        <v>-182</v>
      </c>
      <c r="O480" s="1">
        <f t="shared" si="62"/>
        <v>5.1064814814814813E-2</v>
      </c>
      <c r="P480" s="1">
        <f t="shared" si="63"/>
        <v>3.3817758155506501E-3</v>
      </c>
      <c r="R480" s="1">
        <v>6.7627314814814821E-2</v>
      </c>
      <c r="S480" t="s">
        <v>342</v>
      </c>
      <c r="T480" t="s">
        <v>343</v>
      </c>
    </row>
    <row r="481" spans="1:20" x14ac:dyDescent="0.35">
      <c r="A481" s="4">
        <v>2025</v>
      </c>
      <c r="B481" s="4" t="s">
        <v>133</v>
      </c>
      <c r="C481" s="4">
        <v>7</v>
      </c>
      <c r="D481" s="4" t="s">
        <v>147</v>
      </c>
      <c r="E481" s="4">
        <v>73.8</v>
      </c>
      <c r="F481" s="4"/>
      <c r="G481" s="5">
        <v>0.72606481481481477</v>
      </c>
      <c r="H481" s="5">
        <f>G481/E481</f>
        <v>9.8382766235069752E-3</v>
      </c>
      <c r="I481" s="4"/>
      <c r="J481" s="5">
        <v>0.72606481481481477</v>
      </c>
      <c r="K481" s="4"/>
      <c r="L481" s="4">
        <v>775</v>
      </c>
      <c r="M481" s="4"/>
      <c r="N481" s="4"/>
      <c r="O481" s="5">
        <f t="shared" si="62"/>
        <v>0.3760532407407407</v>
      </c>
      <c r="P481" s="5">
        <f t="shared" si="63"/>
        <v>5.0955723677607147E-3</v>
      </c>
      <c r="Q481" s="4"/>
      <c r="R481" s="5">
        <v>0.35001157407407407</v>
      </c>
      <c r="S481" s="4"/>
      <c r="T481" s="4" t="s">
        <v>343</v>
      </c>
    </row>
  </sheetData>
  <autoFilter ref="A1:T465" xr:uid="{00000000-0009-0000-0000-000002000000}"/>
  <phoneticPr fontId="3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817"/>
  <sheetViews>
    <sheetView workbookViewId="0"/>
  </sheetViews>
  <sheetFormatPr defaultRowHeight="14.5" x14ac:dyDescent="0.35"/>
  <cols>
    <col min="4" max="4" width="18.54296875" customWidth="1"/>
  </cols>
  <sheetData>
    <row r="1" spans="1:20" x14ac:dyDescent="0.35">
      <c r="A1" t="s">
        <v>118</v>
      </c>
      <c r="B1" t="s">
        <v>119</v>
      </c>
      <c r="C1" t="s">
        <v>120</v>
      </c>
      <c r="D1" t="s">
        <v>121</v>
      </c>
      <c r="E1" t="s">
        <v>122</v>
      </c>
      <c r="F1" t="s">
        <v>123</v>
      </c>
      <c r="G1" t="s">
        <v>124</v>
      </c>
      <c r="H1" t="s">
        <v>2</v>
      </c>
      <c r="I1" t="s">
        <v>125</v>
      </c>
      <c r="J1" t="s">
        <v>106</v>
      </c>
      <c r="K1" t="s">
        <v>126</v>
      </c>
      <c r="L1" t="s">
        <v>127</v>
      </c>
      <c r="M1" t="s">
        <v>128</v>
      </c>
      <c r="O1" t="s">
        <v>129</v>
      </c>
      <c r="P1" t="s">
        <v>130</v>
      </c>
      <c r="R1" t="s">
        <v>131</v>
      </c>
      <c r="S1" t="s">
        <v>121</v>
      </c>
      <c r="T1" t="s">
        <v>132</v>
      </c>
    </row>
    <row r="2" spans="1:20" x14ac:dyDescent="0.35">
      <c r="D2" t="s">
        <v>24</v>
      </c>
    </row>
    <row r="3" spans="1:20" x14ac:dyDescent="0.35">
      <c r="A3" t="s">
        <v>118</v>
      </c>
      <c r="B3" t="s">
        <v>119</v>
      </c>
      <c r="C3" t="s">
        <v>120</v>
      </c>
      <c r="D3" t="s">
        <v>121</v>
      </c>
      <c r="E3" t="s">
        <v>122</v>
      </c>
      <c r="F3" t="s">
        <v>123</v>
      </c>
      <c r="G3" t="s">
        <v>124</v>
      </c>
      <c r="H3" t="s">
        <v>2</v>
      </c>
      <c r="I3" t="s">
        <v>125</v>
      </c>
      <c r="J3" t="s">
        <v>106</v>
      </c>
      <c r="K3" t="s">
        <v>126</v>
      </c>
      <c r="L3" t="s">
        <v>127</v>
      </c>
      <c r="M3" t="s">
        <v>128</v>
      </c>
      <c r="O3" t="s">
        <v>129</v>
      </c>
      <c r="P3" t="s">
        <v>130</v>
      </c>
      <c r="R3" t="s">
        <v>131</v>
      </c>
      <c r="S3" t="s">
        <v>121</v>
      </c>
      <c r="T3" t="s">
        <v>132</v>
      </c>
    </row>
    <row r="4" spans="1:20" x14ac:dyDescent="0.35">
      <c r="D4" t="s">
        <v>25</v>
      </c>
    </row>
    <row r="5" spans="1:20" x14ac:dyDescent="0.35">
      <c r="A5" t="s">
        <v>118</v>
      </c>
      <c r="B5" t="s">
        <v>119</v>
      </c>
      <c r="C5" t="s">
        <v>120</v>
      </c>
      <c r="D5" t="s">
        <v>121</v>
      </c>
      <c r="E5" t="s">
        <v>122</v>
      </c>
      <c r="F5" t="s">
        <v>123</v>
      </c>
      <c r="G5" t="s">
        <v>124</v>
      </c>
      <c r="H5" t="s">
        <v>2</v>
      </c>
      <c r="I5" t="s">
        <v>125</v>
      </c>
      <c r="J5" t="s">
        <v>106</v>
      </c>
      <c r="K5" t="s">
        <v>126</v>
      </c>
      <c r="L5" t="s">
        <v>127</v>
      </c>
      <c r="M5" t="s">
        <v>128</v>
      </c>
      <c r="O5" t="s">
        <v>129</v>
      </c>
      <c r="P5" t="s">
        <v>130</v>
      </c>
      <c r="R5" t="s">
        <v>131</v>
      </c>
      <c r="S5" t="s">
        <v>121</v>
      </c>
      <c r="T5" t="s">
        <v>132</v>
      </c>
    </row>
    <row r="6" spans="1:20" x14ac:dyDescent="0.35">
      <c r="D6" t="s">
        <v>26</v>
      </c>
    </row>
    <row r="7" spans="1:20" x14ac:dyDescent="0.35">
      <c r="A7" t="s">
        <v>118</v>
      </c>
      <c r="B7" t="s">
        <v>119</v>
      </c>
      <c r="C7" t="s">
        <v>120</v>
      </c>
      <c r="D7" t="s">
        <v>121</v>
      </c>
      <c r="E7" t="s">
        <v>122</v>
      </c>
      <c r="F7" t="s">
        <v>123</v>
      </c>
      <c r="G7" t="s">
        <v>124</v>
      </c>
      <c r="H7" t="s">
        <v>2</v>
      </c>
      <c r="I7" t="s">
        <v>125</v>
      </c>
      <c r="J7" t="s">
        <v>106</v>
      </c>
      <c r="K7" t="s">
        <v>126</v>
      </c>
      <c r="L7" t="s">
        <v>127</v>
      </c>
      <c r="M7" t="s">
        <v>128</v>
      </c>
      <c r="O7" t="s">
        <v>129</v>
      </c>
      <c r="P7" t="s">
        <v>130</v>
      </c>
      <c r="R7" t="s">
        <v>131</v>
      </c>
      <c r="S7" t="s">
        <v>121</v>
      </c>
      <c r="T7" t="s">
        <v>132</v>
      </c>
    </row>
    <row r="8" spans="1:20" x14ac:dyDescent="0.35">
      <c r="D8" t="s">
        <v>27</v>
      </c>
    </row>
    <row r="9" spans="1:20" x14ac:dyDescent="0.35">
      <c r="A9" t="s">
        <v>118</v>
      </c>
      <c r="B9" t="s">
        <v>119</v>
      </c>
      <c r="C9" t="s">
        <v>120</v>
      </c>
      <c r="D9" t="s">
        <v>121</v>
      </c>
      <c r="E9" t="s">
        <v>122</v>
      </c>
      <c r="F9" t="s">
        <v>123</v>
      </c>
      <c r="G9" t="s">
        <v>124</v>
      </c>
      <c r="H9" t="s">
        <v>2</v>
      </c>
      <c r="I9" t="s">
        <v>125</v>
      </c>
      <c r="J9" t="s">
        <v>106</v>
      </c>
      <c r="K9" t="s">
        <v>126</v>
      </c>
      <c r="L9" t="s">
        <v>127</v>
      </c>
      <c r="M9" t="s">
        <v>128</v>
      </c>
      <c r="O9" t="s">
        <v>129</v>
      </c>
      <c r="P9" t="s">
        <v>130</v>
      </c>
      <c r="R9" t="s">
        <v>131</v>
      </c>
      <c r="S9" t="s">
        <v>121</v>
      </c>
      <c r="T9" t="s">
        <v>132</v>
      </c>
    </row>
    <row r="10" spans="1:20" x14ac:dyDescent="0.35">
      <c r="D10" t="s">
        <v>28</v>
      </c>
    </row>
    <row r="11" spans="1:20" x14ac:dyDescent="0.35">
      <c r="A11" t="s">
        <v>118</v>
      </c>
      <c r="B11" t="s">
        <v>119</v>
      </c>
      <c r="C11" t="s">
        <v>120</v>
      </c>
      <c r="D11" t="s">
        <v>121</v>
      </c>
      <c r="E11" t="s">
        <v>122</v>
      </c>
      <c r="F11" t="s">
        <v>123</v>
      </c>
      <c r="G11" t="s">
        <v>124</v>
      </c>
      <c r="H11" t="s">
        <v>2</v>
      </c>
      <c r="I11" t="s">
        <v>125</v>
      </c>
      <c r="J11" t="s">
        <v>106</v>
      </c>
      <c r="K11" t="s">
        <v>126</v>
      </c>
      <c r="L11" t="s">
        <v>127</v>
      </c>
      <c r="M11" t="s">
        <v>128</v>
      </c>
      <c r="O11" t="s">
        <v>129</v>
      </c>
      <c r="P11" t="s">
        <v>130</v>
      </c>
      <c r="R11" t="s">
        <v>131</v>
      </c>
      <c r="S11" t="s">
        <v>121</v>
      </c>
      <c r="T11" t="s">
        <v>132</v>
      </c>
    </row>
    <row r="12" spans="1:20" x14ac:dyDescent="0.35">
      <c r="D12" t="s">
        <v>29</v>
      </c>
    </row>
    <row r="13" spans="1:20" x14ac:dyDescent="0.35">
      <c r="A13" t="s">
        <v>118</v>
      </c>
      <c r="B13" t="s">
        <v>119</v>
      </c>
      <c r="C13" t="s">
        <v>120</v>
      </c>
      <c r="D13" t="s">
        <v>121</v>
      </c>
      <c r="E13" t="s">
        <v>122</v>
      </c>
      <c r="F13" t="s">
        <v>123</v>
      </c>
      <c r="G13" t="s">
        <v>124</v>
      </c>
      <c r="H13" t="s">
        <v>2</v>
      </c>
      <c r="I13" t="s">
        <v>125</v>
      </c>
      <c r="J13" t="s">
        <v>106</v>
      </c>
      <c r="K13" t="s">
        <v>126</v>
      </c>
      <c r="L13" t="s">
        <v>127</v>
      </c>
      <c r="M13" t="s">
        <v>128</v>
      </c>
      <c r="O13" t="s">
        <v>129</v>
      </c>
      <c r="P13" t="s">
        <v>130</v>
      </c>
      <c r="R13" t="s">
        <v>131</v>
      </c>
      <c r="S13" t="s">
        <v>121</v>
      </c>
      <c r="T13" t="s">
        <v>132</v>
      </c>
    </row>
    <row r="14" spans="1:20" x14ac:dyDescent="0.35">
      <c r="D14" t="s">
        <v>30</v>
      </c>
    </row>
    <row r="15" spans="1:20" x14ac:dyDescent="0.35">
      <c r="A15" t="s">
        <v>118</v>
      </c>
      <c r="B15" t="s">
        <v>119</v>
      </c>
      <c r="C15" t="s">
        <v>120</v>
      </c>
      <c r="D15" t="s">
        <v>121</v>
      </c>
      <c r="E15" t="s">
        <v>122</v>
      </c>
      <c r="F15" t="s">
        <v>123</v>
      </c>
      <c r="G15" t="s">
        <v>124</v>
      </c>
      <c r="H15" t="s">
        <v>2</v>
      </c>
      <c r="I15" t="s">
        <v>125</v>
      </c>
      <c r="J15" t="s">
        <v>106</v>
      </c>
      <c r="K15" t="s">
        <v>126</v>
      </c>
      <c r="L15" t="s">
        <v>127</v>
      </c>
      <c r="M15" t="s">
        <v>128</v>
      </c>
      <c r="O15" t="s">
        <v>129</v>
      </c>
      <c r="P15" t="s">
        <v>130</v>
      </c>
      <c r="R15" t="s">
        <v>131</v>
      </c>
      <c r="S15" t="s">
        <v>121</v>
      </c>
      <c r="T15" t="s">
        <v>132</v>
      </c>
    </row>
    <row r="16" spans="1:20" x14ac:dyDescent="0.35">
      <c r="D16" t="s">
        <v>31</v>
      </c>
    </row>
    <row r="17" spans="1:20" x14ac:dyDescent="0.35">
      <c r="A17" t="s">
        <v>118</v>
      </c>
      <c r="B17" t="s">
        <v>119</v>
      </c>
      <c r="C17" t="s">
        <v>120</v>
      </c>
      <c r="D17" t="s">
        <v>121</v>
      </c>
      <c r="E17" t="s">
        <v>122</v>
      </c>
      <c r="F17" t="s">
        <v>123</v>
      </c>
      <c r="G17" t="s">
        <v>124</v>
      </c>
      <c r="H17" t="s">
        <v>2</v>
      </c>
      <c r="I17" t="s">
        <v>125</v>
      </c>
      <c r="J17" t="s">
        <v>106</v>
      </c>
      <c r="K17" t="s">
        <v>126</v>
      </c>
      <c r="L17" t="s">
        <v>127</v>
      </c>
      <c r="M17" t="s">
        <v>128</v>
      </c>
      <c r="O17" t="s">
        <v>129</v>
      </c>
      <c r="P17" t="s">
        <v>130</v>
      </c>
      <c r="R17" t="s">
        <v>131</v>
      </c>
      <c r="S17" t="s">
        <v>121</v>
      </c>
      <c r="T17" t="s">
        <v>132</v>
      </c>
    </row>
    <row r="18" spans="1:20" x14ac:dyDescent="0.35">
      <c r="D18" t="s">
        <v>32</v>
      </c>
    </row>
    <row r="19" spans="1:20" x14ac:dyDescent="0.35">
      <c r="A19" t="s">
        <v>118</v>
      </c>
      <c r="B19" t="s">
        <v>119</v>
      </c>
      <c r="C19" t="s">
        <v>120</v>
      </c>
      <c r="D19" t="s">
        <v>121</v>
      </c>
      <c r="E19" t="s">
        <v>122</v>
      </c>
      <c r="F19" t="s">
        <v>123</v>
      </c>
      <c r="G19" t="s">
        <v>124</v>
      </c>
      <c r="H19" t="s">
        <v>2</v>
      </c>
      <c r="I19" t="s">
        <v>125</v>
      </c>
      <c r="J19" t="s">
        <v>106</v>
      </c>
      <c r="K19" t="s">
        <v>126</v>
      </c>
      <c r="L19" t="s">
        <v>127</v>
      </c>
      <c r="M19" t="s">
        <v>128</v>
      </c>
      <c r="O19" t="s">
        <v>129</v>
      </c>
      <c r="P19" t="s">
        <v>130</v>
      </c>
      <c r="R19" t="s">
        <v>131</v>
      </c>
      <c r="S19" t="s">
        <v>121</v>
      </c>
      <c r="T19" t="s">
        <v>132</v>
      </c>
    </row>
    <row r="20" spans="1:20" x14ac:dyDescent="0.35">
      <c r="D20" t="s">
        <v>33</v>
      </c>
    </row>
    <row r="21" spans="1:20" x14ac:dyDescent="0.35">
      <c r="A21" t="s">
        <v>118</v>
      </c>
      <c r="B21" t="s">
        <v>119</v>
      </c>
      <c r="C21" t="s">
        <v>120</v>
      </c>
      <c r="D21" t="s">
        <v>121</v>
      </c>
      <c r="E21" t="s">
        <v>122</v>
      </c>
      <c r="F21" t="s">
        <v>123</v>
      </c>
      <c r="G21" t="s">
        <v>124</v>
      </c>
      <c r="H21" t="s">
        <v>2</v>
      </c>
      <c r="I21" t="s">
        <v>125</v>
      </c>
      <c r="J21" t="s">
        <v>106</v>
      </c>
      <c r="K21" t="s">
        <v>126</v>
      </c>
      <c r="L21" t="s">
        <v>127</v>
      </c>
      <c r="M21" t="s">
        <v>128</v>
      </c>
      <c r="O21" t="s">
        <v>129</v>
      </c>
      <c r="P21" t="s">
        <v>130</v>
      </c>
      <c r="R21" t="s">
        <v>131</v>
      </c>
      <c r="S21" t="s">
        <v>121</v>
      </c>
      <c r="T21" t="s">
        <v>132</v>
      </c>
    </row>
    <row r="22" spans="1:20" x14ac:dyDescent="0.35">
      <c r="D22" t="s">
        <v>34</v>
      </c>
    </row>
    <row r="23" spans="1:20" x14ac:dyDescent="0.35">
      <c r="A23" t="s">
        <v>118</v>
      </c>
      <c r="B23" t="s">
        <v>119</v>
      </c>
      <c r="C23" t="s">
        <v>120</v>
      </c>
      <c r="D23" t="s">
        <v>121</v>
      </c>
      <c r="E23" t="s">
        <v>122</v>
      </c>
      <c r="F23" t="s">
        <v>123</v>
      </c>
      <c r="G23" t="s">
        <v>124</v>
      </c>
      <c r="H23" t="s">
        <v>2</v>
      </c>
      <c r="I23" t="s">
        <v>125</v>
      </c>
      <c r="J23" t="s">
        <v>106</v>
      </c>
      <c r="K23" t="s">
        <v>126</v>
      </c>
      <c r="L23" t="s">
        <v>127</v>
      </c>
      <c r="M23" t="s">
        <v>128</v>
      </c>
      <c r="O23" t="s">
        <v>129</v>
      </c>
      <c r="P23" t="s">
        <v>130</v>
      </c>
      <c r="R23" t="s">
        <v>131</v>
      </c>
      <c r="S23" t="s">
        <v>121</v>
      </c>
      <c r="T23" t="s">
        <v>132</v>
      </c>
    </row>
    <row r="24" spans="1:20" x14ac:dyDescent="0.35">
      <c r="D24" t="s">
        <v>35</v>
      </c>
    </row>
    <row r="25" spans="1:20" x14ac:dyDescent="0.35">
      <c r="A25" t="s">
        <v>118</v>
      </c>
      <c r="B25" t="s">
        <v>119</v>
      </c>
      <c r="C25" t="s">
        <v>120</v>
      </c>
      <c r="D25" t="s">
        <v>121</v>
      </c>
      <c r="E25" t="s">
        <v>122</v>
      </c>
      <c r="F25" t="s">
        <v>123</v>
      </c>
      <c r="G25" t="s">
        <v>124</v>
      </c>
      <c r="H25" t="s">
        <v>2</v>
      </c>
      <c r="I25" t="s">
        <v>125</v>
      </c>
      <c r="J25" t="s">
        <v>106</v>
      </c>
      <c r="K25" t="s">
        <v>126</v>
      </c>
      <c r="L25" t="s">
        <v>127</v>
      </c>
      <c r="M25" t="s">
        <v>128</v>
      </c>
      <c r="O25" t="s">
        <v>129</v>
      </c>
      <c r="P25" t="s">
        <v>130</v>
      </c>
      <c r="R25" t="s">
        <v>131</v>
      </c>
      <c r="S25" t="s">
        <v>121</v>
      </c>
      <c r="T25" t="s">
        <v>132</v>
      </c>
    </row>
    <row r="26" spans="1:20" x14ac:dyDescent="0.35">
      <c r="D26" t="s">
        <v>36</v>
      </c>
    </row>
    <row r="27" spans="1:20" x14ac:dyDescent="0.35">
      <c r="A27" t="s">
        <v>118</v>
      </c>
      <c r="B27" t="s">
        <v>119</v>
      </c>
      <c r="C27" t="s">
        <v>120</v>
      </c>
      <c r="D27" t="s">
        <v>121</v>
      </c>
      <c r="E27" t="s">
        <v>122</v>
      </c>
      <c r="F27" t="s">
        <v>123</v>
      </c>
      <c r="G27" t="s">
        <v>124</v>
      </c>
      <c r="H27" t="s">
        <v>2</v>
      </c>
      <c r="I27" t="s">
        <v>125</v>
      </c>
      <c r="J27" t="s">
        <v>106</v>
      </c>
      <c r="K27" t="s">
        <v>126</v>
      </c>
      <c r="L27" t="s">
        <v>127</v>
      </c>
      <c r="M27" t="s">
        <v>128</v>
      </c>
      <c r="O27" t="s">
        <v>129</v>
      </c>
      <c r="P27" t="s">
        <v>130</v>
      </c>
      <c r="R27" t="s">
        <v>131</v>
      </c>
      <c r="S27" t="s">
        <v>121</v>
      </c>
      <c r="T27" t="s">
        <v>132</v>
      </c>
    </row>
    <row r="28" spans="1:20" x14ac:dyDescent="0.35">
      <c r="D28" t="s">
        <v>37</v>
      </c>
    </row>
    <row r="29" spans="1:20" x14ac:dyDescent="0.35">
      <c r="A29" t="s">
        <v>118</v>
      </c>
      <c r="B29" t="s">
        <v>119</v>
      </c>
      <c r="C29" t="s">
        <v>120</v>
      </c>
      <c r="D29" t="s">
        <v>121</v>
      </c>
      <c r="E29" t="s">
        <v>122</v>
      </c>
      <c r="F29" t="s">
        <v>123</v>
      </c>
      <c r="G29" t="s">
        <v>124</v>
      </c>
      <c r="H29" t="s">
        <v>2</v>
      </c>
      <c r="I29" t="s">
        <v>125</v>
      </c>
      <c r="J29" t="s">
        <v>106</v>
      </c>
      <c r="K29" t="s">
        <v>126</v>
      </c>
      <c r="L29" t="s">
        <v>127</v>
      </c>
      <c r="M29" t="s">
        <v>128</v>
      </c>
      <c r="O29" t="s">
        <v>129</v>
      </c>
      <c r="P29" t="s">
        <v>130</v>
      </c>
      <c r="R29" t="s">
        <v>131</v>
      </c>
      <c r="S29" t="s">
        <v>121</v>
      </c>
      <c r="T29" t="s">
        <v>132</v>
      </c>
    </row>
    <row r="30" spans="1:20" x14ac:dyDescent="0.35">
      <c r="D30" t="s">
        <v>38</v>
      </c>
    </row>
    <row r="31" spans="1:20" x14ac:dyDescent="0.35">
      <c r="A31" t="s">
        <v>118</v>
      </c>
      <c r="B31" t="s">
        <v>119</v>
      </c>
      <c r="C31" t="s">
        <v>120</v>
      </c>
      <c r="D31" t="s">
        <v>121</v>
      </c>
      <c r="E31" t="s">
        <v>122</v>
      </c>
      <c r="F31" t="s">
        <v>123</v>
      </c>
      <c r="G31" t="s">
        <v>124</v>
      </c>
      <c r="H31" t="s">
        <v>2</v>
      </c>
      <c r="I31" t="s">
        <v>125</v>
      </c>
      <c r="J31" t="s">
        <v>106</v>
      </c>
      <c r="K31" t="s">
        <v>126</v>
      </c>
      <c r="L31" t="s">
        <v>127</v>
      </c>
      <c r="M31" t="s">
        <v>128</v>
      </c>
      <c r="O31" t="s">
        <v>129</v>
      </c>
      <c r="P31" t="s">
        <v>130</v>
      </c>
      <c r="R31" t="s">
        <v>131</v>
      </c>
      <c r="S31" t="s">
        <v>121</v>
      </c>
      <c r="T31" t="s">
        <v>132</v>
      </c>
    </row>
    <row r="32" spans="1:20" x14ac:dyDescent="0.35">
      <c r="D32" t="s">
        <v>39</v>
      </c>
    </row>
    <row r="33" spans="1:20" x14ac:dyDescent="0.35">
      <c r="A33" t="s">
        <v>118</v>
      </c>
      <c r="B33" t="s">
        <v>119</v>
      </c>
      <c r="C33" t="s">
        <v>120</v>
      </c>
      <c r="D33" t="s">
        <v>121</v>
      </c>
      <c r="E33" t="s">
        <v>122</v>
      </c>
      <c r="F33" t="s">
        <v>123</v>
      </c>
      <c r="G33" t="s">
        <v>124</v>
      </c>
      <c r="H33" t="s">
        <v>2</v>
      </c>
      <c r="I33" t="s">
        <v>125</v>
      </c>
      <c r="J33" t="s">
        <v>106</v>
      </c>
      <c r="K33" t="s">
        <v>126</v>
      </c>
      <c r="L33" t="s">
        <v>127</v>
      </c>
      <c r="M33" t="s">
        <v>128</v>
      </c>
      <c r="O33" t="s">
        <v>129</v>
      </c>
      <c r="P33" t="s">
        <v>130</v>
      </c>
      <c r="R33" t="s">
        <v>131</v>
      </c>
      <c r="S33" t="s">
        <v>121</v>
      </c>
      <c r="T33" t="s">
        <v>132</v>
      </c>
    </row>
    <row r="34" spans="1:20" x14ac:dyDescent="0.35">
      <c r="D34" t="s">
        <v>40</v>
      </c>
    </row>
    <row r="35" spans="1:20" x14ac:dyDescent="0.35">
      <c r="A35" t="s">
        <v>118</v>
      </c>
      <c r="B35" t="s">
        <v>119</v>
      </c>
      <c r="C35" t="s">
        <v>120</v>
      </c>
      <c r="D35" t="s">
        <v>121</v>
      </c>
      <c r="E35" t="s">
        <v>122</v>
      </c>
      <c r="F35" t="s">
        <v>123</v>
      </c>
      <c r="G35" t="s">
        <v>124</v>
      </c>
      <c r="H35" t="s">
        <v>2</v>
      </c>
      <c r="I35" t="s">
        <v>125</v>
      </c>
      <c r="J35" t="s">
        <v>106</v>
      </c>
      <c r="K35" t="s">
        <v>126</v>
      </c>
      <c r="L35" t="s">
        <v>127</v>
      </c>
      <c r="M35" t="s">
        <v>128</v>
      </c>
      <c r="O35" t="s">
        <v>129</v>
      </c>
      <c r="P35" t="s">
        <v>130</v>
      </c>
      <c r="R35" t="s">
        <v>131</v>
      </c>
      <c r="S35" t="s">
        <v>121</v>
      </c>
      <c r="T35" t="s">
        <v>132</v>
      </c>
    </row>
    <row r="36" spans="1:20" x14ac:dyDescent="0.35">
      <c r="D36" t="s">
        <v>41</v>
      </c>
    </row>
    <row r="37" spans="1:20" x14ac:dyDescent="0.35">
      <c r="A37" t="s">
        <v>118</v>
      </c>
      <c r="B37" t="s">
        <v>119</v>
      </c>
      <c r="C37" t="s">
        <v>120</v>
      </c>
      <c r="D37" t="s">
        <v>121</v>
      </c>
      <c r="E37" t="s">
        <v>122</v>
      </c>
      <c r="F37" t="s">
        <v>123</v>
      </c>
      <c r="G37" t="s">
        <v>124</v>
      </c>
      <c r="H37" t="s">
        <v>2</v>
      </c>
      <c r="I37" t="s">
        <v>125</v>
      </c>
      <c r="J37" t="s">
        <v>106</v>
      </c>
      <c r="K37" t="s">
        <v>126</v>
      </c>
      <c r="L37" t="s">
        <v>127</v>
      </c>
      <c r="M37" t="s">
        <v>128</v>
      </c>
      <c r="O37" t="s">
        <v>129</v>
      </c>
      <c r="P37" t="s">
        <v>130</v>
      </c>
      <c r="R37" t="s">
        <v>131</v>
      </c>
      <c r="S37" t="s">
        <v>121</v>
      </c>
      <c r="T37" t="s">
        <v>132</v>
      </c>
    </row>
    <row r="38" spans="1:20" x14ac:dyDescent="0.35">
      <c r="D38" t="s">
        <v>42</v>
      </c>
    </row>
    <row r="39" spans="1:20" x14ac:dyDescent="0.35">
      <c r="A39" t="s">
        <v>118</v>
      </c>
      <c r="B39" t="s">
        <v>119</v>
      </c>
      <c r="C39" t="s">
        <v>120</v>
      </c>
      <c r="D39" t="s">
        <v>121</v>
      </c>
      <c r="E39" t="s">
        <v>122</v>
      </c>
      <c r="F39" t="s">
        <v>123</v>
      </c>
      <c r="G39" t="s">
        <v>124</v>
      </c>
      <c r="H39" t="s">
        <v>2</v>
      </c>
      <c r="I39" t="s">
        <v>125</v>
      </c>
      <c r="J39" t="s">
        <v>106</v>
      </c>
      <c r="K39" t="s">
        <v>126</v>
      </c>
      <c r="L39" t="s">
        <v>127</v>
      </c>
      <c r="M39" t="s">
        <v>128</v>
      </c>
      <c r="O39" t="s">
        <v>129</v>
      </c>
      <c r="P39" t="s">
        <v>130</v>
      </c>
      <c r="R39" t="s">
        <v>131</v>
      </c>
      <c r="S39" t="s">
        <v>121</v>
      </c>
      <c r="T39" t="s">
        <v>132</v>
      </c>
    </row>
    <row r="40" spans="1:20" x14ac:dyDescent="0.35">
      <c r="D40" t="s">
        <v>43</v>
      </c>
    </row>
    <row r="41" spans="1:20" x14ac:dyDescent="0.35">
      <c r="A41" t="s">
        <v>118</v>
      </c>
      <c r="B41" t="s">
        <v>119</v>
      </c>
      <c r="C41" t="s">
        <v>120</v>
      </c>
      <c r="D41" t="s">
        <v>121</v>
      </c>
      <c r="E41" t="s">
        <v>122</v>
      </c>
      <c r="F41" t="s">
        <v>123</v>
      </c>
      <c r="G41" t="s">
        <v>124</v>
      </c>
      <c r="H41" t="s">
        <v>2</v>
      </c>
      <c r="I41" t="s">
        <v>125</v>
      </c>
      <c r="J41" t="s">
        <v>106</v>
      </c>
      <c r="K41" t="s">
        <v>126</v>
      </c>
      <c r="L41" t="s">
        <v>127</v>
      </c>
      <c r="M41" t="s">
        <v>128</v>
      </c>
      <c r="O41" t="s">
        <v>129</v>
      </c>
      <c r="P41" t="s">
        <v>130</v>
      </c>
      <c r="R41" t="s">
        <v>131</v>
      </c>
      <c r="S41" t="s">
        <v>121</v>
      </c>
      <c r="T41" t="s">
        <v>132</v>
      </c>
    </row>
    <row r="42" spans="1:20" x14ac:dyDescent="0.35">
      <c r="D42" t="s">
        <v>44</v>
      </c>
    </row>
    <row r="43" spans="1:20" x14ac:dyDescent="0.35">
      <c r="A43" t="s">
        <v>118</v>
      </c>
      <c r="B43" t="s">
        <v>119</v>
      </c>
      <c r="C43" t="s">
        <v>120</v>
      </c>
      <c r="D43" t="s">
        <v>121</v>
      </c>
      <c r="E43" t="s">
        <v>122</v>
      </c>
      <c r="F43" t="s">
        <v>123</v>
      </c>
      <c r="G43" t="s">
        <v>124</v>
      </c>
      <c r="H43" t="s">
        <v>2</v>
      </c>
      <c r="I43" t="s">
        <v>125</v>
      </c>
      <c r="J43" t="s">
        <v>106</v>
      </c>
      <c r="K43" t="s">
        <v>126</v>
      </c>
      <c r="L43" t="s">
        <v>127</v>
      </c>
      <c r="M43" t="s">
        <v>128</v>
      </c>
      <c r="O43" t="s">
        <v>129</v>
      </c>
      <c r="P43" t="s">
        <v>130</v>
      </c>
      <c r="R43" t="s">
        <v>131</v>
      </c>
      <c r="S43" t="s">
        <v>121</v>
      </c>
      <c r="T43" t="s">
        <v>132</v>
      </c>
    </row>
    <row r="44" spans="1:20" x14ac:dyDescent="0.35">
      <c r="D44" t="s">
        <v>45</v>
      </c>
    </row>
    <row r="45" spans="1:20" x14ac:dyDescent="0.35">
      <c r="A45" t="s">
        <v>118</v>
      </c>
      <c r="B45" t="s">
        <v>119</v>
      </c>
      <c r="C45" t="s">
        <v>120</v>
      </c>
      <c r="D45" t="s">
        <v>121</v>
      </c>
      <c r="E45" t="s">
        <v>122</v>
      </c>
      <c r="F45" t="s">
        <v>123</v>
      </c>
      <c r="G45" t="s">
        <v>124</v>
      </c>
      <c r="H45" t="s">
        <v>2</v>
      </c>
      <c r="I45" t="s">
        <v>125</v>
      </c>
      <c r="J45" t="s">
        <v>106</v>
      </c>
      <c r="K45" t="s">
        <v>126</v>
      </c>
      <c r="L45" t="s">
        <v>127</v>
      </c>
      <c r="M45" t="s">
        <v>128</v>
      </c>
      <c r="O45" t="s">
        <v>129</v>
      </c>
      <c r="P45" t="s">
        <v>130</v>
      </c>
      <c r="R45" t="s">
        <v>131</v>
      </c>
      <c r="S45" t="s">
        <v>121</v>
      </c>
      <c r="T45" t="s">
        <v>132</v>
      </c>
    </row>
    <row r="46" spans="1:20" x14ac:dyDescent="0.35">
      <c r="D46" t="s">
        <v>46</v>
      </c>
    </row>
    <row r="47" spans="1:20" x14ac:dyDescent="0.35">
      <c r="A47" t="s">
        <v>118</v>
      </c>
      <c r="B47" t="s">
        <v>119</v>
      </c>
      <c r="C47" t="s">
        <v>120</v>
      </c>
      <c r="D47" t="s">
        <v>121</v>
      </c>
      <c r="E47" t="s">
        <v>122</v>
      </c>
      <c r="F47" t="s">
        <v>123</v>
      </c>
      <c r="G47" t="s">
        <v>124</v>
      </c>
      <c r="H47" t="s">
        <v>2</v>
      </c>
      <c r="I47" t="s">
        <v>125</v>
      </c>
      <c r="J47" t="s">
        <v>106</v>
      </c>
      <c r="K47" t="s">
        <v>126</v>
      </c>
      <c r="L47" t="s">
        <v>127</v>
      </c>
      <c r="M47" t="s">
        <v>128</v>
      </c>
      <c r="O47" t="s">
        <v>129</v>
      </c>
      <c r="P47" t="s">
        <v>130</v>
      </c>
      <c r="R47" t="s">
        <v>131</v>
      </c>
      <c r="S47" t="s">
        <v>121</v>
      </c>
      <c r="T47" t="s">
        <v>132</v>
      </c>
    </row>
    <row r="48" spans="1:20" x14ac:dyDescent="0.35">
      <c r="D48" t="s">
        <v>47</v>
      </c>
    </row>
    <row r="49" spans="1:20" x14ac:dyDescent="0.35">
      <c r="A49" t="s">
        <v>118</v>
      </c>
      <c r="B49" t="s">
        <v>119</v>
      </c>
      <c r="C49" t="s">
        <v>120</v>
      </c>
      <c r="D49" t="s">
        <v>121</v>
      </c>
      <c r="E49" t="s">
        <v>122</v>
      </c>
      <c r="F49" t="s">
        <v>123</v>
      </c>
      <c r="G49" t="s">
        <v>124</v>
      </c>
      <c r="H49" t="s">
        <v>2</v>
      </c>
      <c r="I49" t="s">
        <v>125</v>
      </c>
      <c r="J49" t="s">
        <v>106</v>
      </c>
      <c r="K49" t="s">
        <v>126</v>
      </c>
      <c r="L49" t="s">
        <v>127</v>
      </c>
      <c r="M49" t="s">
        <v>128</v>
      </c>
      <c r="O49" t="s">
        <v>129</v>
      </c>
      <c r="P49" t="s">
        <v>130</v>
      </c>
      <c r="R49" t="s">
        <v>131</v>
      </c>
      <c r="S49" t="s">
        <v>121</v>
      </c>
      <c r="T49" t="s">
        <v>132</v>
      </c>
    </row>
    <row r="50" spans="1:20" x14ac:dyDescent="0.35">
      <c r="D50" t="s">
        <v>48</v>
      </c>
    </row>
    <row r="51" spans="1:20" x14ac:dyDescent="0.35">
      <c r="A51" t="s">
        <v>118</v>
      </c>
      <c r="B51" t="s">
        <v>119</v>
      </c>
      <c r="C51" t="s">
        <v>120</v>
      </c>
      <c r="D51" t="s">
        <v>121</v>
      </c>
      <c r="E51" t="s">
        <v>122</v>
      </c>
      <c r="F51" t="s">
        <v>123</v>
      </c>
      <c r="G51" t="s">
        <v>124</v>
      </c>
      <c r="H51" t="s">
        <v>2</v>
      </c>
      <c r="I51" t="s">
        <v>125</v>
      </c>
      <c r="J51" t="s">
        <v>106</v>
      </c>
      <c r="K51" t="s">
        <v>126</v>
      </c>
      <c r="L51" t="s">
        <v>127</v>
      </c>
      <c r="M51" t="s">
        <v>128</v>
      </c>
      <c r="O51" t="s">
        <v>129</v>
      </c>
      <c r="P51" t="s">
        <v>130</v>
      </c>
      <c r="R51" t="s">
        <v>131</v>
      </c>
      <c r="S51" t="s">
        <v>121</v>
      </c>
      <c r="T51" t="s">
        <v>132</v>
      </c>
    </row>
    <row r="52" spans="1:20" x14ac:dyDescent="0.35">
      <c r="D52" t="s">
        <v>49</v>
      </c>
    </row>
    <row r="53" spans="1:20" x14ac:dyDescent="0.35">
      <c r="A53" t="s">
        <v>118</v>
      </c>
      <c r="B53" t="s">
        <v>119</v>
      </c>
      <c r="C53" t="s">
        <v>120</v>
      </c>
      <c r="D53" t="s">
        <v>121</v>
      </c>
      <c r="E53" t="s">
        <v>122</v>
      </c>
      <c r="F53" t="s">
        <v>123</v>
      </c>
      <c r="G53" t="s">
        <v>124</v>
      </c>
      <c r="H53" t="s">
        <v>2</v>
      </c>
      <c r="I53" t="s">
        <v>125</v>
      </c>
      <c r="J53" t="s">
        <v>106</v>
      </c>
      <c r="K53" t="s">
        <v>126</v>
      </c>
      <c r="L53" t="s">
        <v>127</v>
      </c>
      <c r="M53" t="s">
        <v>128</v>
      </c>
      <c r="O53" t="s">
        <v>129</v>
      </c>
      <c r="P53" t="s">
        <v>130</v>
      </c>
      <c r="R53" t="s">
        <v>131</v>
      </c>
      <c r="S53" t="s">
        <v>121</v>
      </c>
      <c r="T53" t="s">
        <v>132</v>
      </c>
    </row>
    <row r="54" spans="1:20" x14ac:dyDescent="0.35">
      <c r="D54" t="s">
        <v>50</v>
      </c>
    </row>
    <row r="55" spans="1:20" x14ac:dyDescent="0.35">
      <c r="A55" t="s">
        <v>118</v>
      </c>
      <c r="B55" t="s">
        <v>119</v>
      </c>
      <c r="C55" t="s">
        <v>120</v>
      </c>
      <c r="D55" t="s">
        <v>121</v>
      </c>
      <c r="E55" t="s">
        <v>122</v>
      </c>
      <c r="F55" t="s">
        <v>123</v>
      </c>
      <c r="G55" t="s">
        <v>124</v>
      </c>
      <c r="H55" t="s">
        <v>2</v>
      </c>
      <c r="I55" t="s">
        <v>125</v>
      </c>
      <c r="J55" t="s">
        <v>106</v>
      </c>
      <c r="K55" t="s">
        <v>126</v>
      </c>
      <c r="L55" t="s">
        <v>127</v>
      </c>
      <c r="M55" t="s">
        <v>128</v>
      </c>
      <c r="O55" t="s">
        <v>129</v>
      </c>
      <c r="P55" t="s">
        <v>130</v>
      </c>
      <c r="R55" t="s">
        <v>131</v>
      </c>
      <c r="S55" t="s">
        <v>121</v>
      </c>
      <c r="T55" t="s">
        <v>132</v>
      </c>
    </row>
    <row r="56" spans="1:20" x14ac:dyDescent="0.35">
      <c r="D56" t="s">
        <v>367</v>
      </c>
    </row>
    <row r="57" spans="1:20" x14ac:dyDescent="0.35">
      <c r="A57" t="s">
        <v>118</v>
      </c>
      <c r="B57" t="s">
        <v>119</v>
      </c>
      <c r="C57" t="s">
        <v>120</v>
      </c>
      <c r="D57" t="s">
        <v>121</v>
      </c>
      <c r="E57" t="s">
        <v>122</v>
      </c>
      <c r="F57" t="s">
        <v>123</v>
      </c>
      <c r="G57" t="s">
        <v>124</v>
      </c>
      <c r="H57" t="s">
        <v>2</v>
      </c>
      <c r="I57" t="s">
        <v>125</v>
      </c>
      <c r="J57" t="s">
        <v>106</v>
      </c>
      <c r="K57" t="s">
        <v>126</v>
      </c>
      <c r="L57" t="s">
        <v>127</v>
      </c>
      <c r="M57" t="s">
        <v>128</v>
      </c>
      <c r="O57" t="s">
        <v>129</v>
      </c>
      <c r="P57" t="s">
        <v>130</v>
      </c>
      <c r="R57" t="s">
        <v>131</v>
      </c>
      <c r="S57" t="s">
        <v>121</v>
      </c>
      <c r="T57" t="s">
        <v>132</v>
      </c>
    </row>
    <row r="58" spans="1:20" x14ac:dyDescent="0.35">
      <c r="D58" t="s">
        <v>51</v>
      </c>
    </row>
    <row r="59" spans="1:20" x14ac:dyDescent="0.35">
      <c r="A59" t="s">
        <v>118</v>
      </c>
      <c r="B59" t="s">
        <v>119</v>
      </c>
      <c r="C59" t="s">
        <v>120</v>
      </c>
      <c r="D59" t="s">
        <v>121</v>
      </c>
      <c r="E59" t="s">
        <v>122</v>
      </c>
      <c r="F59" t="s">
        <v>123</v>
      </c>
      <c r="G59" t="s">
        <v>124</v>
      </c>
      <c r="H59" t="s">
        <v>2</v>
      </c>
      <c r="I59" t="s">
        <v>125</v>
      </c>
      <c r="J59" t="s">
        <v>106</v>
      </c>
      <c r="K59" t="s">
        <v>126</v>
      </c>
      <c r="L59" t="s">
        <v>127</v>
      </c>
      <c r="M59" t="s">
        <v>128</v>
      </c>
      <c r="O59" t="s">
        <v>129</v>
      </c>
      <c r="P59" t="s">
        <v>130</v>
      </c>
      <c r="R59" t="s">
        <v>131</v>
      </c>
      <c r="S59" t="s">
        <v>121</v>
      </c>
      <c r="T59" t="s">
        <v>132</v>
      </c>
    </row>
    <row r="60" spans="1:20" x14ac:dyDescent="0.35">
      <c r="D60" t="s">
        <v>52</v>
      </c>
    </row>
    <row r="61" spans="1:20" x14ac:dyDescent="0.35">
      <c r="A61" t="s">
        <v>118</v>
      </c>
      <c r="B61" t="s">
        <v>119</v>
      </c>
      <c r="C61" t="s">
        <v>120</v>
      </c>
      <c r="D61" t="s">
        <v>121</v>
      </c>
      <c r="E61" t="s">
        <v>122</v>
      </c>
      <c r="F61" t="s">
        <v>123</v>
      </c>
      <c r="G61" t="s">
        <v>124</v>
      </c>
      <c r="H61" t="s">
        <v>2</v>
      </c>
      <c r="I61" t="s">
        <v>125</v>
      </c>
      <c r="J61" t="s">
        <v>106</v>
      </c>
      <c r="K61" t="s">
        <v>126</v>
      </c>
      <c r="L61" t="s">
        <v>127</v>
      </c>
      <c r="M61" t="s">
        <v>128</v>
      </c>
      <c r="O61" t="s">
        <v>129</v>
      </c>
      <c r="P61" t="s">
        <v>130</v>
      </c>
      <c r="R61" t="s">
        <v>131</v>
      </c>
      <c r="S61" t="s">
        <v>121</v>
      </c>
      <c r="T61" t="s">
        <v>132</v>
      </c>
    </row>
    <row r="62" spans="1:20" x14ac:dyDescent="0.35">
      <c r="D62" t="s">
        <v>53</v>
      </c>
    </row>
    <row r="63" spans="1:20" x14ac:dyDescent="0.35">
      <c r="A63" t="s">
        <v>118</v>
      </c>
      <c r="B63" t="s">
        <v>119</v>
      </c>
      <c r="C63" t="s">
        <v>120</v>
      </c>
      <c r="D63" t="s">
        <v>121</v>
      </c>
      <c r="E63" t="s">
        <v>122</v>
      </c>
      <c r="F63" t="s">
        <v>123</v>
      </c>
      <c r="G63" t="s">
        <v>124</v>
      </c>
      <c r="H63" t="s">
        <v>2</v>
      </c>
      <c r="I63" t="s">
        <v>125</v>
      </c>
      <c r="J63" t="s">
        <v>106</v>
      </c>
      <c r="K63" t="s">
        <v>126</v>
      </c>
      <c r="L63" t="s">
        <v>127</v>
      </c>
      <c r="M63" t="s">
        <v>128</v>
      </c>
      <c r="O63" t="s">
        <v>129</v>
      </c>
      <c r="P63" t="s">
        <v>130</v>
      </c>
      <c r="R63" t="s">
        <v>131</v>
      </c>
      <c r="S63" t="s">
        <v>121</v>
      </c>
      <c r="T63" t="s">
        <v>132</v>
      </c>
    </row>
    <row r="64" spans="1:20" x14ac:dyDescent="0.35">
      <c r="D64" t="s">
        <v>54</v>
      </c>
    </row>
    <row r="65" spans="1:20" x14ac:dyDescent="0.35">
      <c r="A65" t="s">
        <v>118</v>
      </c>
      <c r="B65" t="s">
        <v>119</v>
      </c>
      <c r="C65" t="s">
        <v>120</v>
      </c>
      <c r="D65" t="s">
        <v>121</v>
      </c>
      <c r="E65" t="s">
        <v>122</v>
      </c>
      <c r="F65" t="s">
        <v>123</v>
      </c>
      <c r="G65" t="s">
        <v>124</v>
      </c>
      <c r="H65" t="s">
        <v>2</v>
      </c>
      <c r="I65" t="s">
        <v>125</v>
      </c>
      <c r="J65" t="s">
        <v>106</v>
      </c>
      <c r="K65" t="s">
        <v>126</v>
      </c>
      <c r="L65" t="s">
        <v>127</v>
      </c>
      <c r="M65" t="s">
        <v>128</v>
      </c>
      <c r="O65" t="s">
        <v>129</v>
      </c>
      <c r="P65" t="s">
        <v>130</v>
      </c>
      <c r="R65" t="s">
        <v>131</v>
      </c>
      <c r="S65" t="s">
        <v>121</v>
      </c>
      <c r="T65" t="s">
        <v>132</v>
      </c>
    </row>
    <row r="66" spans="1:20" x14ac:dyDescent="0.35">
      <c r="D66" t="s">
        <v>55</v>
      </c>
    </row>
    <row r="67" spans="1:20" x14ac:dyDescent="0.35">
      <c r="A67" t="s">
        <v>118</v>
      </c>
      <c r="B67" t="s">
        <v>119</v>
      </c>
      <c r="C67" t="s">
        <v>120</v>
      </c>
      <c r="D67" t="s">
        <v>121</v>
      </c>
      <c r="E67" t="s">
        <v>122</v>
      </c>
      <c r="F67" t="s">
        <v>123</v>
      </c>
      <c r="G67" t="s">
        <v>124</v>
      </c>
      <c r="H67" t="s">
        <v>2</v>
      </c>
      <c r="I67" t="s">
        <v>125</v>
      </c>
      <c r="J67" t="s">
        <v>106</v>
      </c>
      <c r="K67" t="s">
        <v>126</v>
      </c>
      <c r="L67" t="s">
        <v>127</v>
      </c>
      <c r="M67" t="s">
        <v>128</v>
      </c>
      <c r="O67" t="s">
        <v>129</v>
      </c>
      <c r="P67" t="s">
        <v>130</v>
      </c>
      <c r="R67" t="s">
        <v>131</v>
      </c>
      <c r="S67" t="s">
        <v>121</v>
      </c>
      <c r="T67" t="s">
        <v>132</v>
      </c>
    </row>
    <row r="68" spans="1:20" x14ac:dyDescent="0.35">
      <c r="D68" t="s">
        <v>56</v>
      </c>
    </row>
    <row r="69" spans="1:20" x14ac:dyDescent="0.35">
      <c r="A69" t="s">
        <v>118</v>
      </c>
      <c r="B69" t="s">
        <v>119</v>
      </c>
      <c r="C69" t="s">
        <v>120</v>
      </c>
      <c r="D69" t="s">
        <v>121</v>
      </c>
      <c r="E69" t="s">
        <v>122</v>
      </c>
      <c r="F69" t="s">
        <v>123</v>
      </c>
      <c r="G69" t="s">
        <v>124</v>
      </c>
      <c r="H69" t="s">
        <v>2</v>
      </c>
      <c r="I69" t="s">
        <v>125</v>
      </c>
      <c r="J69" t="s">
        <v>106</v>
      </c>
      <c r="K69" t="s">
        <v>126</v>
      </c>
      <c r="L69" t="s">
        <v>127</v>
      </c>
      <c r="M69" t="s">
        <v>128</v>
      </c>
      <c r="O69" t="s">
        <v>129</v>
      </c>
      <c r="P69" t="s">
        <v>130</v>
      </c>
      <c r="R69" t="s">
        <v>131</v>
      </c>
      <c r="S69" t="s">
        <v>121</v>
      </c>
      <c r="T69" t="s">
        <v>132</v>
      </c>
    </row>
    <row r="70" spans="1:20" x14ac:dyDescent="0.35">
      <c r="D70" t="s">
        <v>57</v>
      </c>
    </row>
    <row r="71" spans="1:20" x14ac:dyDescent="0.35">
      <c r="A71" t="s">
        <v>118</v>
      </c>
      <c r="B71" t="s">
        <v>119</v>
      </c>
      <c r="C71" t="s">
        <v>120</v>
      </c>
      <c r="D71" t="s">
        <v>121</v>
      </c>
      <c r="E71" t="s">
        <v>122</v>
      </c>
      <c r="F71" t="s">
        <v>123</v>
      </c>
      <c r="G71" t="s">
        <v>124</v>
      </c>
      <c r="H71" t="s">
        <v>2</v>
      </c>
      <c r="I71" t="s">
        <v>125</v>
      </c>
      <c r="J71" t="s">
        <v>106</v>
      </c>
      <c r="K71" t="s">
        <v>126</v>
      </c>
      <c r="L71" t="s">
        <v>127</v>
      </c>
      <c r="M71" t="s">
        <v>128</v>
      </c>
      <c r="O71" t="s">
        <v>129</v>
      </c>
      <c r="P71" t="s">
        <v>130</v>
      </c>
      <c r="R71" t="s">
        <v>131</v>
      </c>
      <c r="S71" t="s">
        <v>121</v>
      </c>
      <c r="T71" t="s">
        <v>132</v>
      </c>
    </row>
    <row r="72" spans="1:20" x14ac:dyDescent="0.35">
      <c r="D72" t="s">
        <v>58</v>
      </c>
    </row>
    <row r="73" spans="1:20" x14ac:dyDescent="0.35">
      <c r="A73" t="s">
        <v>118</v>
      </c>
      <c r="B73" t="s">
        <v>119</v>
      </c>
      <c r="C73" t="s">
        <v>120</v>
      </c>
      <c r="D73" t="s">
        <v>121</v>
      </c>
      <c r="E73" t="s">
        <v>122</v>
      </c>
      <c r="F73" t="s">
        <v>123</v>
      </c>
      <c r="G73" t="s">
        <v>124</v>
      </c>
      <c r="H73" t="s">
        <v>2</v>
      </c>
      <c r="I73" t="s">
        <v>125</v>
      </c>
      <c r="J73" t="s">
        <v>106</v>
      </c>
      <c r="K73" t="s">
        <v>126</v>
      </c>
      <c r="L73" t="s">
        <v>127</v>
      </c>
      <c r="M73" t="s">
        <v>128</v>
      </c>
      <c r="O73" t="s">
        <v>129</v>
      </c>
      <c r="P73" t="s">
        <v>130</v>
      </c>
      <c r="R73" t="s">
        <v>131</v>
      </c>
      <c r="S73" t="s">
        <v>121</v>
      </c>
      <c r="T73" t="s">
        <v>132</v>
      </c>
    </row>
    <row r="74" spans="1:20" x14ac:dyDescent="0.35">
      <c r="D74" t="s">
        <v>59</v>
      </c>
    </row>
    <row r="75" spans="1:20" x14ac:dyDescent="0.35">
      <c r="A75" t="s">
        <v>118</v>
      </c>
      <c r="B75" t="s">
        <v>119</v>
      </c>
      <c r="C75" t="s">
        <v>120</v>
      </c>
      <c r="D75" t="s">
        <v>121</v>
      </c>
      <c r="E75" t="s">
        <v>122</v>
      </c>
      <c r="F75" t="s">
        <v>123</v>
      </c>
      <c r="G75" t="s">
        <v>124</v>
      </c>
      <c r="H75" t="s">
        <v>2</v>
      </c>
      <c r="I75" t="s">
        <v>125</v>
      </c>
      <c r="J75" t="s">
        <v>106</v>
      </c>
      <c r="K75" t="s">
        <v>126</v>
      </c>
      <c r="L75" t="s">
        <v>127</v>
      </c>
      <c r="M75" t="s">
        <v>128</v>
      </c>
      <c r="O75" t="s">
        <v>129</v>
      </c>
      <c r="P75" t="s">
        <v>130</v>
      </c>
      <c r="R75" t="s">
        <v>131</v>
      </c>
      <c r="S75" t="s">
        <v>121</v>
      </c>
      <c r="T75" t="s">
        <v>132</v>
      </c>
    </row>
    <row r="76" spans="1:20" x14ac:dyDescent="0.35">
      <c r="D76" t="s">
        <v>60</v>
      </c>
    </row>
    <row r="77" spans="1:20" x14ac:dyDescent="0.35">
      <c r="A77" t="s">
        <v>118</v>
      </c>
      <c r="B77" t="s">
        <v>119</v>
      </c>
      <c r="C77" t="s">
        <v>120</v>
      </c>
      <c r="D77" t="s">
        <v>121</v>
      </c>
      <c r="E77" t="s">
        <v>122</v>
      </c>
      <c r="F77" t="s">
        <v>123</v>
      </c>
      <c r="G77" t="s">
        <v>124</v>
      </c>
      <c r="H77" t="s">
        <v>2</v>
      </c>
      <c r="I77" t="s">
        <v>125</v>
      </c>
      <c r="J77" t="s">
        <v>106</v>
      </c>
      <c r="K77" t="s">
        <v>126</v>
      </c>
      <c r="L77" t="s">
        <v>127</v>
      </c>
      <c r="M77" t="s">
        <v>128</v>
      </c>
      <c r="O77" t="s">
        <v>129</v>
      </c>
      <c r="P77" t="s">
        <v>130</v>
      </c>
      <c r="R77" t="s">
        <v>131</v>
      </c>
      <c r="S77" t="s">
        <v>121</v>
      </c>
      <c r="T77" t="s">
        <v>132</v>
      </c>
    </row>
    <row r="78" spans="1:20" x14ac:dyDescent="0.35">
      <c r="D78" t="s">
        <v>61</v>
      </c>
    </row>
    <row r="79" spans="1:20" x14ac:dyDescent="0.35">
      <c r="A79" t="s">
        <v>118</v>
      </c>
      <c r="B79" t="s">
        <v>119</v>
      </c>
      <c r="C79" t="s">
        <v>120</v>
      </c>
      <c r="D79" t="s">
        <v>121</v>
      </c>
      <c r="E79" t="s">
        <v>122</v>
      </c>
      <c r="F79" t="s">
        <v>123</v>
      </c>
      <c r="G79" t="s">
        <v>124</v>
      </c>
      <c r="H79" t="s">
        <v>2</v>
      </c>
      <c r="I79" t="s">
        <v>125</v>
      </c>
      <c r="J79" t="s">
        <v>106</v>
      </c>
      <c r="K79" t="s">
        <v>126</v>
      </c>
      <c r="L79" t="s">
        <v>127</v>
      </c>
      <c r="M79" t="s">
        <v>128</v>
      </c>
      <c r="O79" t="s">
        <v>129</v>
      </c>
      <c r="P79" t="s">
        <v>130</v>
      </c>
      <c r="R79" t="s">
        <v>131</v>
      </c>
      <c r="S79" t="s">
        <v>121</v>
      </c>
      <c r="T79" t="s">
        <v>132</v>
      </c>
    </row>
    <row r="80" spans="1:20" x14ac:dyDescent="0.35">
      <c r="D80" t="s">
        <v>62</v>
      </c>
    </row>
    <row r="81" spans="1:20" x14ac:dyDescent="0.35">
      <c r="A81" t="s">
        <v>118</v>
      </c>
      <c r="B81" t="s">
        <v>119</v>
      </c>
      <c r="C81" t="s">
        <v>120</v>
      </c>
      <c r="D81" t="s">
        <v>121</v>
      </c>
      <c r="E81" t="s">
        <v>122</v>
      </c>
      <c r="F81" t="s">
        <v>123</v>
      </c>
      <c r="G81" t="s">
        <v>124</v>
      </c>
      <c r="H81" t="s">
        <v>2</v>
      </c>
      <c r="I81" t="s">
        <v>125</v>
      </c>
      <c r="J81" t="s">
        <v>106</v>
      </c>
      <c r="K81" t="s">
        <v>126</v>
      </c>
      <c r="L81" t="s">
        <v>127</v>
      </c>
      <c r="M81" t="s">
        <v>128</v>
      </c>
      <c r="O81" t="s">
        <v>129</v>
      </c>
      <c r="P81" t="s">
        <v>130</v>
      </c>
      <c r="R81" t="s">
        <v>131</v>
      </c>
      <c r="S81" t="s">
        <v>121</v>
      </c>
      <c r="T81" t="s">
        <v>132</v>
      </c>
    </row>
    <row r="82" spans="1:20" x14ac:dyDescent="0.35">
      <c r="D82" t="s">
        <v>63</v>
      </c>
    </row>
    <row r="83" spans="1:20" x14ac:dyDescent="0.35">
      <c r="A83" t="s">
        <v>118</v>
      </c>
      <c r="B83" t="s">
        <v>119</v>
      </c>
      <c r="C83" t="s">
        <v>120</v>
      </c>
      <c r="D83" t="s">
        <v>121</v>
      </c>
      <c r="E83" t="s">
        <v>122</v>
      </c>
      <c r="F83" t="s">
        <v>123</v>
      </c>
      <c r="G83" t="s">
        <v>124</v>
      </c>
      <c r="H83" t="s">
        <v>2</v>
      </c>
      <c r="I83" t="s">
        <v>125</v>
      </c>
      <c r="J83" t="s">
        <v>106</v>
      </c>
      <c r="K83" t="s">
        <v>126</v>
      </c>
      <c r="L83" t="s">
        <v>127</v>
      </c>
      <c r="M83" t="s">
        <v>128</v>
      </c>
      <c r="O83" t="s">
        <v>129</v>
      </c>
      <c r="P83" t="s">
        <v>130</v>
      </c>
      <c r="R83" t="s">
        <v>131</v>
      </c>
      <c r="S83" t="s">
        <v>121</v>
      </c>
      <c r="T83" t="s">
        <v>132</v>
      </c>
    </row>
    <row r="84" spans="1:20" x14ac:dyDescent="0.35">
      <c r="D84" t="s">
        <v>64</v>
      </c>
    </row>
    <row r="85" spans="1:20" x14ac:dyDescent="0.35">
      <c r="A85" t="s">
        <v>118</v>
      </c>
      <c r="B85" t="s">
        <v>119</v>
      </c>
      <c r="C85" t="s">
        <v>120</v>
      </c>
      <c r="D85" t="s">
        <v>121</v>
      </c>
      <c r="E85" t="s">
        <v>122</v>
      </c>
      <c r="F85" t="s">
        <v>123</v>
      </c>
      <c r="G85" t="s">
        <v>124</v>
      </c>
      <c r="H85" t="s">
        <v>2</v>
      </c>
      <c r="I85" t="s">
        <v>125</v>
      </c>
      <c r="J85" t="s">
        <v>106</v>
      </c>
      <c r="K85" t="s">
        <v>126</v>
      </c>
      <c r="L85" t="s">
        <v>127</v>
      </c>
      <c r="M85" t="s">
        <v>128</v>
      </c>
      <c r="O85" t="s">
        <v>129</v>
      </c>
      <c r="P85" t="s">
        <v>130</v>
      </c>
      <c r="R85" t="s">
        <v>131</v>
      </c>
      <c r="S85" t="s">
        <v>121</v>
      </c>
      <c r="T85" t="s">
        <v>132</v>
      </c>
    </row>
    <row r="86" spans="1:20" x14ac:dyDescent="0.35">
      <c r="D86" t="s">
        <v>65</v>
      </c>
    </row>
    <row r="87" spans="1:20" x14ac:dyDescent="0.35">
      <c r="A87" t="s">
        <v>118</v>
      </c>
      <c r="B87" t="s">
        <v>119</v>
      </c>
      <c r="C87" t="s">
        <v>120</v>
      </c>
      <c r="D87" t="s">
        <v>121</v>
      </c>
      <c r="E87" t="s">
        <v>122</v>
      </c>
      <c r="F87" t="s">
        <v>123</v>
      </c>
      <c r="G87" t="s">
        <v>124</v>
      </c>
      <c r="H87" t="s">
        <v>2</v>
      </c>
      <c r="I87" t="s">
        <v>125</v>
      </c>
      <c r="J87" t="s">
        <v>106</v>
      </c>
      <c r="K87" t="s">
        <v>126</v>
      </c>
      <c r="L87" t="s">
        <v>127</v>
      </c>
      <c r="M87" t="s">
        <v>128</v>
      </c>
      <c r="O87" t="s">
        <v>129</v>
      </c>
      <c r="P87" t="s">
        <v>130</v>
      </c>
      <c r="R87" t="s">
        <v>131</v>
      </c>
      <c r="S87" t="s">
        <v>121</v>
      </c>
      <c r="T87" t="s">
        <v>132</v>
      </c>
    </row>
    <row r="88" spans="1:20" x14ac:dyDescent="0.35">
      <c r="D88" t="s">
        <v>66</v>
      </c>
    </row>
    <row r="89" spans="1:20" x14ac:dyDescent="0.35">
      <c r="A89" t="s">
        <v>118</v>
      </c>
      <c r="B89" t="s">
        <v>119</v>
      </c>
      <c r="C89" t="s">
        <v>120</v>
      </c>
      <c r="D89" t="s">
        <v>121</v>
      </c>
      <c r="E89" t="s">
        <v>122</v>
      </c>
      <c r="F89" t="s">
        <v>123</v>
      </c>
      <c r="G89" t="s">
        <v>124</v>
      </c>
      <c r="H89" t="s">
        <v>2</v>
      </c>
      <c r="I89" t="s">
        <v>125</v>
      </c>
      <c r="J89" t="s">
        <v>106</v>
      </c>
      <c r="K89" t="s">
        <v>126</v>
      </c>
      <c r="L89" t="s">
        <v>127</v>
      </c>
      <c r="M89" t="s">
        <v>128</v>
      </c>
      <c r="O89" t="s">
        <v>129</v>
      </c>
      <c r="P89" t="s">
        <v>130</v>
      </c>
      <c r="R89" t="s">
        <v>131</v>
      </c>
      <c r="S89" t="s">
        <v>121</v>
      </c>
      <c r="T89" t="s">
        <v>132</v>
      </c>
    </row>
    <row r="90" spans="1:20" x14ac:dyDescent="0.35">
      <c r="D90" t="s">
        <v>287</v>
      </c>
    </row>
    <row r="91" spans="1:20" x14ac:dyDescent="0.35">
      <c r="A91" t="s">
        <v>118</v>
      </c>
      <c r="B91" t="s">
        <v>119</v>
      </c>
      <c r="C91" t="s">
        <v>120</v>
      </c>
      <c r="D91" t="s">
        <v>121</v>
      </c>
      <c r="E91" t="s">
        <v>122</v>
      </c>
      <c r="F91" t="s">
        <v>123</v>
      </c>
      <c r="G91" t="s">
        <v>124</v>
      </c>
      <c r="H91" t="s">
        <v>2</v>
      </c>
      <c r="I91" t="s">
        <v>125</v>
      </c>
      <c r="J91" t="s">
        <v>106</v>
      </c>
      <c r="K91" t="s">
        <v>126</v>
      </c>
      <c r="L91" t="s">
        <v>127</v>
      </c>
      <c r="M91" t="s">
        <v>128</v>
      </c>
      <c r="O91" t="s">
        <v>129</v>
      </c>
      <c r="P91" t="s">
        <v>130</v>
      </c>
      <c r="R91" t="s">
        <v>131</v>
      </c>
      <c r="S91" t="s">
        <v>121</v>
      </c>
      <c r="T91" t="s">
        <v>132</v>
      </c>
    </row>
    <row r="92" spans="1:20" x14ac:dyDescent="0.35">
      <c r="D92" t="s">
        <v>68</v>
      </c>
    </row>
    <row r="93" spans="1:20" x14ac:dyDescent="0.35">
      <c r="A93" t="s">
        <v>118</v>
      </c>
      <c r="B93" t="s">
        <v>119</v>
      </c>
      <c r="C93" t="s">
        <v>120</v>
      </c>
      <c r="D93" t="s">
        <v>121</v>
      </c>
      <c r="E93" t="s">
        <v>122</v>
      </c>
      <c r="F93" t="s">
        <v>123</v>
      </c>
      <c r="G93" t="s">
        <v>124</v>
      </c>
      <c r="H93" t="s">
        <v>2</v>
      </c>
      <c r="I93" t="s">
        <v>125</v>
      </c>
      <c r="J93" t="s">
        <v>106</v>
      </c>
      <c r="K93" t="s">
        <v>126</v>
      </c>
      <c r="L93" t="s">
        <v>127</v>
      </c>
      <c r="M93" t="s">
        <v>128</v>
      </c>
      <c r="O93" t="s">
        <v>129</v>
      </c>
      <c r="P93" t="s">
        <v>130</v>
      </c>
      <c r="R93" t="s">
        <v>131</v>
      </c>
      <c r="S93" t="s">
        <v>121</v>
      </c>
      <c r="T93" t="s">
        <v>132</v>
      </c>
    </row>
    <row r="94" spans="1:20" x14ac:dyDescent="0.35">
      <c r="D94" t="s">
        <v>366</v>
      </c>
    </row>
    <row r="95" spans="1:20" x14ac:dyDescent="0.35">
      <c r="A95" t="s">
        <v>118</v>
      </c>
      <c r="B95" t="s">
        <v>119</v>
      </c>
      <c r="C95" t="s">
        <v>120</v>
      </c>
      <c r="D95" t="s">
        <v>121</v>
      </c>
      <c r="E95" t="s">
        <v>122</v>
      </c>
      <c r="F95" t="s">
        <v>123</v>
      </c>
      <c r="G95" t="s">
        <v>124</v>
      </c>
      <c r="H95" t="s">
        <v>2</v>
      </c>
      <c r="I95" t="s">
        <v>125</v>
      </c>
      <c r="J95" t="s">
        <v>106</v>
      </c>
      <c r="K95" t="s">
        <v>126</v>
      </c>
      <c r="L95" t="s">
        <v>127</v>
      </c>
      <c r="M95" t="s">
        <v>128</v>
      </c>
      <c r="O95" t="s">
        <v>129</v>
      </c>
      <c r="P95" t="s">
        <v>130</v>
      </c>
      <c r="R95" t="s">
        <v>131</v>
      </c>
      <c r="S95" t="s">
        <v>121</v>
      </c>
      <c r="T95" t="s">
        <v>132</v>
      </c>
    </row>
    <row r="96" spans="1:20" x14ac:dyDescent="0.35">
      <c r="D96" t="s">
        <v>69</v>
      </c>
    </row>
    <row r="97" spans="1:20" x14ac:dyDescent="0.35">
      <c r="A97" t="s">
        <v>118</v>
      </c>
      <c r="B97" t="s">
        <v>119</v>
      </c>
      <c r="C97" t="s">
        <v>120</v>
      </c>
      <c r="D97" t="s">
        <v>121</v>
      </c>
      <c r="E97" t="s">
        <v>122</v>
      </c>
      <c r="F97" t="s">
        <v>123</v>
      </c>
      <c r="G97" t="s">
        <v>124</v>
      </c>
      <c r="H97" t="s">
        <v>2</v>
      </c>
      <c r="I97" t="s">
        <v>125</v>
      </c>
      <c r="J97" t="s">
        <v>106</v>
      </c>
      <c r="K97" t="s">
        <v>126</v>
      </c>
      <c r="L97" t="s">
        <v>127</v>
      </c>
      <c r="M97" t="s">
        <v>128</v>
      </c>
      <c r="O97" t="s">
        <v>129</v>
      </c>
      <c r="P97" t="s">
        <v>130</v>
      </c>
      <c r="R97" t="s">
        <v>131</v>
      </c>
      <c r="S97" t="s">
        <v>121</v>
      </c>
      <c r="T97" t="s">
        <v>132</v>
      </c>
    </row>
    <row r="98" spans="1:20" x14ac:dyDescent="0.35">
      <c r="D98" t="s">
        <v>70</v>
      </c>
    </row>
    <row r="99" spans="1:20" x14ac:dyDescent="0.35">
      <c r="A99" t="s">
        <v>118</v>
      </c>
      <c r="B99" t="s">
        <v>119</v>
      </c>
      <c r="C99" t="s">
        <v>120</v>
      </c>
      <c r="D99" t="s">
        <v>121</v>
      </c>
      <c r="E99" t="s">
        <v>122</v>
      </c>
      <c r="F99" t="s">
        <v>123</v>
      </c>
      <c r="G99" t="s">
        <v>124</v>
      </c>
      <c r="H99" t="s">
        <v>2</v>
      </c>
      <c r="I99" t="s">
        <v>125</v>
      </c>
      <c r="J99" t="s">
        <v>106</v>
      </c>
      <c r="K99" t="s">
        <v>126</v>
      </c>
      <c r="L99" t="s">
        <v>127</v>
      </c>
      <c r="M99" t="s">
        <v>128</v>
      </c>
      <c r="O99" t="s">
        <v>129</v>
      </c>
      <c r="P99" t="s">
        <v>130</v>
      </c>
      <c r="R99" t="s">
        <v>131</v>
      </c>
      <c r="S99" t="s">
        <v>121</v>
      </c>
      <c r="T99" t="s">
        <v>132</v>
      </c>
    </row>
    <row r="100" spans="1:20" x14ac:dyDescent="0.35">
      <c r="D100" t="s">
        <v>71</v>
      </c>
    </row>
    <row r="101" spans="1:20" x14ac:dyDescent="0.35">
      <c r="A101" t="s">
        <v>118</v>
      </c>
      <c r="B101" t="s">
        <v>119</v>
      </c>
      <c r="C101" t="s">
        <v>120</v>
      </c>
      <c r="D101" t="s">
        <v>121</v>
      </c>
      <c r="E101" t="s">
        <v>122</v>
      </c>
      <c r="F101" t="s">
        <v>123</v>
      </c>
      <c r="G101" t="s">
        <v>124</v>
      </c>
      <c r="H101" t="s">
        <v>2</v>
      </c>
      <c r="I101" t="s">
        <v>125</v>
      </c>
      <c r="J101" t="s">
        <v>106</v>
      </c>
      <c r="K101" t="s">
        <v>126</v>
      </c>
      <c r="L101" t="s">
        <v>127</v>
      </c>
      <c r="M101" t="s">
        <v>128</v>
      </c>
      <c r="O101" t="s">
        <v>129</v>
      </c>
      <c r="P101" t="s">
        <v>130</v>
      </c>
      <c r="R101" t="s">
        <v>131</v>
      </c>
      <c r="S101" t="s">
        <v>121</v>
      </c>
      <c r="T101" t="s">
        <v>132</v>
      </c>
    </row>
    <row r="102" spans="1:20" x14ac:dyDescent="0.35">
      <c r="D102" t="s">
        <v>72</v>
      </c>
    </row>
    <row r="103" spans="1:20" x14ac:dyDescent="0.35">
      <c r="A103" t="s">
        <v>118</v>
      </c>
      <c r="B103" t="s">
        <v>119</v>
      </c>
      <c r="C103" t="s">
        <v>120</v>
      </c>
      <c r="D103" t="s">
        <v>121</v>
      </c>
      <c r="E103" t="s">
        <v>122</v>
      </c>
      <c r="F103" t="s">
        <v>123</v>
      </c>
      <c r="G103" t="s">
        <v>124</v>
      </c>
      <c r="H103" t="s">
        <v>2</v>
      </c>
      <c r="I103" t="s">
        <v>125</v>
      </c>
      <c r="J103" t="s">
        <v>106</v>
      </c>
      <c r="K103" t="s">
        <v>126</v>
      </c>
      <c r="L103" t="s">
        <v>127</v>
      </c>
      <c r="M103" t="s">
        <v>128</v>
      </c>
      <c r="O103" t="s">
        <v>129</v>
      </c>
      <c r="P103" t="s">
        <v>130</v>
      </c>
      <c r="R103" t="s">
        <v>131</v>
      </c>
      <c r="S103" t="s">
        <v>121</v>
      </c>
      <c r="T103" t="s">
        <v>132</v>
      </c>
    </row>
    <row r="104" spans="1:20" x14ac:dyDescent="0.35">
      <c r="D104" t="s">
        <v>73</v>
      </c>
    </row>
    <row r="105" spans="1:20" x14ac:dyDescent="0.35">
      <c r="A105" t="s">
        <v>118</v>
      </c>
      <c r="B105" t="s">
        <v>119</v>
      </c>
      <c r="C105" t="s">
        <v>120</v>
      </c>
      <c r="D105" t="s">
        <v>121</v>
      </c>
      <c r="E105" t="s">
        <v>122</v>
      </c>
      <c r="F105" t="s">
        <v>123</v>
      </c>
      <c r="G105" t="s">
        <v>124</v>
      </c>
      <c r="H105" t="s">
        <v>2</v>
      </c>
      <c r="I105" t="s">
        <v>125</v>
      </c>
      <c r="J105" t="s">
        <v>106</v>
      </c>
      <c r="K105" t="s">
        <v>126</v>
      </c>
      <c r="L105" t="s">
        <v>127</v>
      </c>
      <c r="M105" t="s">
        <v>128</v>
      </c>
      <c r="O105" t="s">
        <v>129</v>
      </c>
      <c r="P105" t="s">
        <v>130</v>
      </c>
      <c r="R105" t="s">
        <v>131</v>
      </c>
      <c r="S105" t="s">
        <v>121</v>
      </c>
      <c r="T105" t="s">
        <v>132</v>
      </c>
    </row>
    <row r="106" spans="1:20" x14ac:dyDescent="0.35">
      <c r="D106" t="s">
        <v>74</v>
      </c>
    </row>
    <row r="107" spans="1:20" x14ac:dyDescent="0.35">
      <c r="A107" t="s">
        <v>118</v>
      </c>
      <c r="B107" t="s">
        <v>119</v>
      </c>
      <c r="C107" t="s">
        <v>120</v>
      </c>
      <c r="D107" t="s">
        <v>121</v>
      </c>
      <c r="E107" t="s">
        <v>122</v>
      </c>
      <c r="F107" t="s">
        <v>123</v>
      </c>
      <c r="G107" t="s">
        <v>124</v>
      </c>
      <c r="H107" t="s">
        <v>2</v>
      </c>
      <c r="I107" t="s">
        <v>125</v>
      </c>
      <c r="J107" t="s">
        <v>106</v>
      </c>
      <c r="K107" t="s">
        <v>126</v>
      </c>
      <c r="L107" t="s">
        <v>127</v>
      </c>
      <c r="M107" t="s">
        <v>128</v>
      </c>
      <c r="O107" t="s">
        <v>129</v>
      </c>
      <c r="P107" t="s">
        <v>130</v>
      </c>
      <c r="R107" t="s">
        <v>131</v>
      </c>
      <c r="S107" t="s">
        <v>121</v>
      </c>
      <c r="T107" t="s">
        <v>132</v>
      </c>
    </row>
    <row r="108" spans="1:20" x14ac:dyDescent="0.35">
      <c r="D108" t="s">
        <v>75</v>
      </c>
    </row>
    <row r="109" spans="1:20" x14ac:dyDescent="0.35">
      <c r="A109" t="s">
        <v>118</v>
      </c>
      <c r="B109" t="s">
        <v>119</v>
      </c>
      <c r="C109" t="s">
        <v>120</v>
      </c>
      <c r="D109" t="s">
        <v>121</v>
      </c>
      <c r="E109" t="s">
        <v>122</v>
      </c>
      <c r="F109" t="s">
        <v>123</v>
      </c>
      <c r="G109" t="s">
        <v>124</v>
      </c>
      <c r="H109" t="s">
        <v>2</v>
      </c>
      <c r="I109" t="s">
        <v>125</v>
      </c>
      <c r="J109" t="s">
        <v>106</v>
      </c>
      <c r="K109" t="s">
        <v>126</v>
      </c>
      <c r="L109" t="s">
        <v>127</v>
      </c>
      <c r="M109" t="s">
        <v>128</v>
      </c>
      <c r="O109" t="s">
        <v>129</v>
      </c>
      <c r="P109" t="s">
        <v>130</v>
      </c>
      <c r="R109" t="s">
        <v>131</v>
      </c>
      <c r="S109" t="s">
        <v>121</v>
      </c>
      <c r="T109" t="s">
        <v>132</v>
      </c>
    </row>
    <row r="110" spans="1:20" x14ac:dyDescent="0.35">
      <c r="D110" t="s">
        <v>76</v>
      </c>
    </row>
    <row r="111" spans="1:20" x14ac:dyDescent="0.35">
      <c r="A111" t="s">
        <v>118</v>
      </c>
      <c r="B111" t="s">
        <v>119</v>
      </c>
      <c r="C111" t="s">
        <v>120</v>
      </c>
      <c r="D111" t="s">
        <v>121</v>
      </c>
      <c r="E111" t="s">
        <v>122</v>
      </c>
      <c r="F111" t="s">
        <v>123</v>
      </c>
      <c r="G111" t="s">
        <v>124</v>
      </c>
      <c r="H111" t="s">
        <v>2</v>
      </c>
      <c r="I111" t="s">
        <v>125</v>
      </c>
      <c r="J111" t="s">
        <v>106</v>
      </c>
      <c r="K111" t="s">
        <v>126</v>
      </c>
      <c r="L111" t="s">
        <v>127</v>
      </c>
      <c r="M111" t="s">
        <v>128</v>
      </c>
      <c r="O111" t="s">
        <v>129</v>
      </c>
      <c r="P111" t="s">
        <v>130</v>
      </c>
      <c r="R111" t="s">
        <v>131</v>
      </c>
      <c r="S111" t="s">
        <v>121</v>
      </c>
      <c r="T111" t="s">
        <v>132</v>
      </c>
    </row>
    <row r="112" spans="1:20" x14ac:dyDescent="0.35">
      <c r="D112" t="s">
        <v>77</v>
      </c>
    </row>
    <row r="113" spans="1:20" x14ac:dyDescent="0.35">
      <c r="A113" t="s">
        <v>118</v>
      </c>
      <c r="B113" t="s">
        <v>119</v>
      </c>
      <c r="C113" t="s">
        <v>120</v>
      </c>
      <c r="D113" t="s">
        <v>121</v>
      </c>
      <c r="E113" t="s">
        <v>122</v>
      </c>
      <c r="F113" t="s">
        <v>123</v>
      </c>
      <c r="G113" t="s">
        <v>124</v>
      </c>
      <c r="H113" t="s">
        <v>2</v>
      </c>
      <c r="I113" t="s">
        <v>125</v>
      </c>
      <c r="J113" t="s">
        <v>106</v>
      </c>
      <c r="K113" t="s">
        <v>126</v>
      </c>
      <c r="L113" t="s">
        <v>127</v>
      </c>
      <c r="M113" t="s">
        <v>128</v>
      </c>
      <c r="O113" t="s">
        <v>129</v>
      </c>
      <c r="P113" t="s">
        <v>130</v>
      </c>
      <c r="R113" t="s">
        <v>131</v>
      </c>
      <c r="S113" t="s">
        <v>121</v>
      </c>
      <c r="T113" t="s">
        <v>132</v>
      </c>
    </row>
    <row r="114" spans="1:20" x14ac:dyDescent="0.35">
      <c r="D114" t="s">
        <v>78</v>
      </c>
    </row>
    <row r="115" spans="1:20" x14ac:dyDescent="0.35">
      <c r="A115" t="s">
        <v>118</v>
      </c>
      <c r="B115" t="s">
        <v>119</v>
      </c>
      <c r="C115" t="s">
        <v>120</v>
      </c>
      <c r="D115" t="s">
        <v>121</v>
      </c>
      <c r="E115" t="s">
        <v>122</v>
      </c>
      <c r="F115" t="s">
        <v>123</v>
      </c>
      <c r="G115" t="s">
        <v>124</v>
      </c>
      <c r="H115" t="s">
        <v>2</v>
      </c>
      <c r="I115" t="s">
        <v>125</v>
      </c>
      <c r="J115" t="s">
        <v>106</v>
      </c>
      <c r="K115" t="s">
        <v>126</v>
      </c>
      <c r="L115" t="s">
        <v>127</v>
      </c>
      <c r="M115" t="s">
        <v>128</v>
      </c>
      <c r="O115" t="s">
        <v>129</v>
      </c>
      <c r="P115" t="s">
        <v>130</v>
      </c>
      <c r="R115" t="s">
        <v>131</v>
      </c>
      <c r="S115" t="s">
        <v>121</v>
      </c>
      <c r="T115" t="s">
        <v>132</v>
      </c>
    </row>
    <row r="116" spans="1:20" x14ac:dyDescent="0.35">
      <c r="D116" t="s">
        <v>79</v>
      </c>
    </row>
    <row r="117" spans="1:20" x14ac:dyDescent="0.35">
      <c r="A117" t="s">
        <v>118</v>
      </c>
      <c r="B117" t="s">
        <v>119</v>
      </c>
      <c r="C117" t="s">
        <v>120</v>
      </c>
      <c r="D117" t="s">
        <v>121</v>
      </c>
      <c r="E117" t="s">
        <v>122</v>
      </c>
      <c r="F117" t="s">
        <v>123</v>
      </c>
      <c r="G117" t="s">
        <v>124</v>
      </c>
      <c r="H117" t="s">
        <v>2</v>
      </c>
      <c r="I117" t="s">
        <v>125</v>
      </c>
      <c r="J117" t="s">
        <v>106</v>
      </c>
      <c r="K117" t="s">
        <v>126</v>
      </c>
      <c r="L117" t="s">
        <v>127</v>
      </c>
      <c r="M117" t="s">
        <v>128</v>
      </c>
      <c r="O117" t="s">
        <v>129</v>
      </c>
      <c r="P117" t="s">
        <v>130</v>
      </c>
      <c r="R117" t="s">
        <v>131</v>
      </c>
      <c r="S117" t="s">
        <v>121</v>
      </c>
      <c r="T117" t="s">
        <v>132</v>
      </c>
    </row>
    <row r="118" spans="1:20" x14ac:dyDescent="0.35">
      <c r="D118" t="s">
        <v>80</v>
      </c>
    </row>
    <row r="119" spans="1:20" x14ac:dyDescent="0.35">
      <c r="A119" t="s">
        <v>118</v>
      </c>
      <c r="B119" t="s">
        <v>119</v>
      </c>
      <c r="C119" t="s">
        <v>120</v>
      </c>
      <c r="D119" t="s">
        <v>121</v>
      </c>
      <c r="E119" t="s">
        <v>122</v>
      </c>
      <c r="F119" t="s">
        <v>123</v>
      </c>
      <c r="G119" t="s">
        <v>124</v>
      </c>
      <c r="H119" t="s">
        <v>2</v>
      </c>
      <c r="I119" t="s">
        <v>125</v>
      </c>
      <c r="J119" t="s">
        <v>106</v>
      </c>
      <c r="K119" t="s">
        <v>126</v>
      </c>
      <c r="L119" t="s">
        <v>127</v>
      </c>
      <c r="M119" t="s">
        <v>128</v>
      </c>
      <c r="O119" t="s">
        <v>129</v>
      </c>
      <c r="P119" t="s">
        <v>130</v>
      </c>
      <c r="R119" t="s">
        <v>131</v>
      </c>
      <c r="S119" t="s">
        <v>121</v>
      </c>
      <c r="T119" t="s">
        <v>132</v>
      </c>
    </row>
    <row r="120" spans="1:20" x14ac:dyDescent="0.35">
      <c r="D120" t="s">
        <v>81</v>
      </c>
    </row>
    <row r="121" spans="1:20" x14ac:dyDescent="0.35">
      <c r="A121" t="s">
        <v>118</v>
      </c>
      <c r="B121" t="s">
        <v>119</v>
      </c>
      <c r="C121" t="s">
        <v>120</v>
      </c>
      <c r="D121" t="s">
        <v>121</v>
      </c>
      <c r="E121" t="s">
        <v>122</v>
      </c>
      <c r="F121" t="s">
        <v>123</v>
      </c>
      <c r="G121" t="s">
        <v>124</v>
      </c>
      <c r="H121" t="s">
        <v>2</v>
      </c>
      <c r="I121" t="s">
        <v>125</v>
      </c>
      <c r="J121" t="s">
        <v>106</v>
      </c>
      <c r="K121" t="s">
        <v>126</v>
      </c>
      <c r="L121" t="s">
        <v>127</v>
      </c>
      <c r="M121" t="s">
        <v>128</v>
      </c>
      <c r="O121" t="s">
        <v>129</v>
      </c>
      <c r="P121" t="s">
        <v>130</v>
      </c>
      <c r="R121" t="s">
        <v>131</v>
      </c>
      <c r="S121" t="s">
        <v>121</v>
      </c>
      <c r="T121" t="s">
        <v>132</v>
      </c>
    </row>
    <row r="122" spans="1:20" x14ac:dyDescent="0.35">
      <c r="D122" t="s">
        <v>82</v>
      </c>
    </row>
    <row r="123" spans="1:20" x14ac:dyDescent="0.35">
      <c r="A123" t="s">
        <v>118</v>
      </c>
      <c r="B123" t="s">
        <v>119</v>
      </c>
      <c r="C123" t="s">
        <v>120</v>
      </c>
      <c r="D123" t="s">
        <v>121</v>
      </c>
      <c r="E123" t="s">
        <v>122</v>
      </c>
      <c r="F123" t="s">
        <v>123</v>
      </c>
      <c r="G123" t="s">
        <v>124</v>
      </c>
      <c r="H123" t="s">
        <v>2</v>
      </c>
      <c r="I123" t="s">
        <v>125</v>
      </c>
      <c r="J123" t="s">
        <v>106</v>
      </c>
      <c r="K123" t="s">
        <v>126</v>
      </c>
      <c r="L123" t="s">
        <v>127</v>
      </c>
      <c r="M123" t="s">
        <v>128</v>
      </c>
      <c r="O123" t="s">
        <v>129</v>
      </c>
      <c r="P123" t="s">
        <v>130</v>
      </c>
      <c r="R123" t="s">
        <v>131</v>
      </c>
      <c r="S123" t="s">
        <v>121</v>
      </c>
      <c r="T123" t="s">
        <v>132</v>
      </c>
    </row>
    <row r="124" spans="1:20" x14ac:dyDescent="0.35">
      <c r="D124" t="s">
        <v>83</v>
      </c>
    </row>
    <row r="125" spans="1:20" x14ac:dyDescent="0.35">
      <c r="A125" t="s">
        <v>118</v>
      </c>
      <c r="B125" t="s">
        <v>119</v>
      </c>
      <c r="C125" t="s">
        <v>120</v>
      </c>
      <c r="D125" t="s">
        <v>121</v>
      </c>
      <c r="E125" t="s">
        <v>122</v>
      </c>
      <c r="F125" t="s">
        <v>123</v>
      </c>
      <c r="G125" t="s">
        <v>124</v>
      </c>
      <c r="H125" t="s">
        <v>2</v>
      </c>
      <c r="I125" t="s">
        <v>125</v>
      </c>
      <c r="J125" t="s">
        <v>106</v>
      </c>
      <c r="K125" t="s">
        <v>126</v>
      </c>
      <c r="L125" t="s">
        <v>127</v>
      </c>
      <c r="M125" t="s">
        <v>128</v>
      </c>
      <c r="O125" t="s">
        <v>129</v>
      </c>
      <c r="P125" t="s">
        <v>130</v>
      </c>
      <c r="R125" t="s">
        <v>131</v>
      </c>
      <c r="S125" t="s">
        <v>121</v>
      </c>
      <c r="T125" t="s">
        <v>132</v>
      </c>
    </row>
    <row r="126" spans="1:20" x14ac:dyDescent="0.35">
      <c r="D126" t="s">
        <v>84</v>
      </c>
    </row>
    <row r="127" spans="1:20" x14ac:dyDescent="0.35">
      <c r="A127" t="s">
        <v>118</v>
      </c>
      <c r="B127" t="s">
        <v>119</v>
      </c>
      <c r="C127" t="s">
        <v>120</v>
      </c>
      <c r="D127" t="s">
        <v>121</v>
      </c>
      <c r="E127" t="s">
        <v>122</v>
      </c>
      <c r="F127" t="s">
        <v>123</v>
      </c>
      <c r="G127" t="s">
        <v>124</v>
      </c>
      <c r="H127" t="s">
        <v>2</v>
      </c>
      <c r="I127" t="s">
        <v>125</v>
      </c>
      <c r="J127" t="s">
        <v>106</v>
      </c>
      <c r="K127" t="s">
        <v>126</v>
      </c>
      <c r="L127" t="s">
        <v>127</v>
      </c>
      <c r="M127" t="s">
        <v>128</v>
      </c>
      <c r="O127" t="s">
        <v>129</v>
      </c>
      <c r="P127" t="s">
        <v>130</v>
      </c>
      <c r="R127" t="s">
        <v>131</v>
      </c>
      <c r="S127" t="s">
        <v>121</v>
      </c>
      <c r="T127" t="s">
        <v>132</v>
      </c>
    </row>
    <row r="128" spans="1:20" x14ac:dyDescent="0.35">
      <c r="D128" t="s">
        <v>85</v>
      </c>
    </row>
    <row r="129" spans="1:20" x14ac:dyDescent="0.35">
      <c r="A129" t="s">
        <v>118</v>
      </c>
      <c r="B129" t="s">
        <v>119</v>
      </c>
      <c r="C129" t="s">
        <v>120</v>
      </c>
      <c r="D129" t="s">
        <v>121</v>
      </c>
      <c r="E129" t="s">
        <v>122</v>
      </c>
      <c r="F129" t="s">
        <v>123</v>
      </c>
      <c r="G129" t="s">
        <v>124</v>
      </c>
      <c r="H129" t="s">
        <v>2</v>
      </c>
      <c r="I129" t="s">
        <v>125</v>
      </c>
      <c r="J129" t="s">
        <v>106</v>
      </c>
      <c r="K129" t="s">
        <v>126</v>
      </c>
      <c r="L129" t="s">
        <v>127</v>
      </c>
      <c r="M129" t="s">
        <v>128</v>
      </c>
      <c r="O129" t="s">
        <v>129</v>
      </c>
      <c r="P129" t="s">
        <v>130</v>
      </c>
      <c r="R129" t="s">
        <v>131</v>
      </c>
      <c r="S129" t="s">
        <v>121</v>
      </c>
      <c r="T129" t="s">
        <v>132</v>
      </c>
    </row>
    <row r="130" spans="1:20" x14ac:dyDescent="0.35">
      <c r="D130" t="s">
        <v>86</v>
      </c>
    </row>
    <row r="131" spans="1:20" x14ac:dyDescent="0.35">
      <c r="A131" t="s">
        <v>118</v>
      </c>
      <c r="B131" t="s">
        <v>119</v>
      </c>
      <c r="C131" t="s">
        <v>120</v>
      </c>
      <c r="D131" t="s">
        <v>121</v>
      </c>
      <c r="E131" t="s">
        <v>122</v>
      </c>
      <c r="F131" t="s">
        <v>123</v>
      </c>
      <c r="G131" t="s">
        <v>124</v>
      </c>
      <c r="H131" t="s">
        <v>2</v>
      </c>
      <c r="I131" t="s">
        <v>125</v>
      </c>
      <c r="J131" t="s">
        <v>106</v>
      </c>
      <c r="K131" t="s">
        <v>126</v>
      </c>
      <c r="L131" t="s">
        <v>127</v>
      </c>
      <c r="M131" t="s">
        <v>128</v>
      </c>
      <c r="O131" t="s">
        <v>129</v>
      </c>
      <c r="P131" t="s">
        <v>130</v>
      </c>
      <c r="R131" t="s">
        <v>131</v>
      </c>
      <c r="S131" t="s">
        <v>121</v>
      </c>
      <c r="T131" t="s">
        <v>132</v>
      </c>
    </row>
    <row r="132" spans="1:20" x14ac:dyDescent="0.35">
      <c r="D132" t="s">
        <v>87</v>
      </c>
    </row>
    <row r="133" spans="1:20" x14ac:dyDescent="0.35">
      <c r="A133" t="s">
        <v>118</v>
      </c>
      <c r="B133" t="s">
        <v>119</v>
      </c>
      <c r="C133" t="s">
        <v>120</v>
      </c>
      <c r="D133" t="s">
        <v>121</v>
      </c>
      <c r="E133" t="s">
        <v>122</v>
      </c>
      <c r="F133" t="s">
        <v>123</v>
      </c>
      <c r="G133" t="s">
        <v>124</v>
      </c>
      <c r="H133" t="s">
        <v>2</v>
      </c>
      <c r="I133" t="s">
        <v>125</v>
      </c>
      <c r="J133" t="s">
        <v>106</v>
      </c>
      <c r="K133" t="s">
        <v>126</v>
      </c>
      <c r="L133" t="s">
        <v>127</v>
      </c>
      <c r="M133" t="s">
        <v>128</v>
      </c>
      <c r="O133" t="s">
        <v>129</v>
      </c>
      <c r="P133" t="s">
        <v>130</v>
      </c>
      <c r="R133" t="s">
        <v>131</v>
      </c>
      <c r="S133" t="s">
        <v>121</v>
      </c>
      <c r="T133" t="s">
        <v>132</v>
      </c>
    </row>
    <row r="134" spans="1:20" x14ac:dyDescent="0.35">
      <c r="D134" t="s">
        <v>88</v>
      </c>
    </row>
    <row r="135" spans="1:20" x14ac:dyDescent="0.35">
      <c r="A135" t="s">
        <v>118</v>
      </c>
      <c r="B135" t="s">
        <v>119</v>
      </c>
      <c r="C135" t="s">
        <v>120</v>
      </c>
      <c r="D135" t="s">
        <v>121</v>
      </c>
      <c r="E135" t="s">
        <v>122</v>
      </c>
      <c r="F135" t="s">
        <v>123</v>
      </c>
      <c r="G135" t="s">
        <v>124</v>
      </c>
      <c r="H135" t="s">
        <v>2</v>
      </c>
      <c r="I135" t="s">
        <v>125</v>
      </c>
      <c r="J135" t="s">
        <v>106</v>
      </c>
      <c r="K135" t="s">
        <v>126</v>
      </c>
      <c r="L135" t="s">
        <v>127</v>
      </c>
      <c r="M135" t="s">
        <v>128</v>
      </c>
      <c r="O135" t="s">
        <v>129</v>
      </c>
      <c r="P135" t="s">
        <v>130</v>
      </c>
      <c r="R135" t="s">
        <v>131</v>
      </c>
      <c r="S135" t="s">
        <v>121</v>
      </c>
      <c r="T135" t="s">
        <v>132</v>
      </c>
    </row>
    <row r="136" spans="1:20" x14ac:dyDescent="0.35">
      <c r="D136" t="s">
        <v>89</v>
      </c>
    </row>
    <row r="137" spans="1:20" x14ac:dyDescent="0.35">
      <c r="A137" t="s">
        <v>118</v>
      </c>
      <c r="B137" t="s">
        <v>119</v>
      </c>
      <c r="C137" t="s">
        <v>120</v>
      </c>
      <c r="D137" t="s">
        <v>121</v>
      </c>
      <c r="E137" t="s">
        <v>122</v>
      </c>
      <c r="F137" t="s">
        <v>123</v>
      </c>
      <c r="G137" t="s">
        <v>124</v>
      </c>
      <c r="H137" t="s">
        <v>2</v>
      </c>
      <c r="I137" t="s">
        <v>125</v>
      </c>
      <c r="J137" t="s">
        <v>106</v>
      </c>
      <c r="K137" t="s">
        <v>126</v>
      </c>
      <c r="L137" t="s">
        <v>127</v>
      </c>
      <c r="M137" t="s">
        <v>128</v>
      </c>
      <c r="O137" t="s">
        <v>129</v>
      </c>
      <c r="P137" t="s">
        <v>130</v>
      </c>
      <c r="R137" t="s">
        <v>131</v>
      </c>
      <c r="S137" t="s">
        <v>121</v>
      </c>
      <c r="T137" t="s">
        <v>132</v>
      </c>
    </row>
    <row r="138" spans="1:20" x14ac:dyDescent="0.35">
      <c r="D138" t="s">
        <v>90</v>
      </c>
    </row>
    <row r="139" spans="1:20" x14ac:dyDescent="0.35">
      <c r="A139" t="s">
        <v>118</v>
      </c>
      <c r="B139" t="s">
        <v>119</v>
      </c>
      <c r="C139" t="s">
        <v>120</v>
      </c>
      <c r="D139" t="s">
        <v>121</v>
      </c>
      <c r="E139" t="s">
        <v>122</v>
      </c>
      <c r="F139" t="s">
        <v>123</v>
      </c>
      <c r="G139" t="s">
        <v>124</v>
      </c>
      <c r="H139" t="s">
        <v>2</v>
      </c>
      <c r="I139" t="s">
        <v>125</v>
      </c>
      <c r="J139" t="s">
        <v>106</v>
      </c>
      <c r="K139" t="s">
        <v>126</v>
      </c>
      <c r="L139" t="s">
        <v>127</v>
      </c>
      <c r="M139" t="s">
        <v>128</v>
      </c>
      <c r="O139" t="s">
        <v>129</v>
      </c>
      <c r="P139" t="s">
        <v>130</v>
      </c>
      <c r="R139" t="s">
        <v>131</v>
      </c>
      <c r="S139" t="s">
        <v>121</v>
      </c>
      <c r="T139" t="s">
        <v>132</v>
      </c>
    </row>
    <row r="140" spans="1:20" x14ac:dyDescent="0.35">
      <c r="D140" t="s">
        <v>91</v>
      </c>
    </row>
    <row r="141" spans="1:20" x14ac:dyDescent="0.35">
      <c r="A141" t="s">
        <v>118</v>
      </c>
      <c r="B141" t="s">
        <v>119</v>
      </c>
      <c r="C141" t="s">
        <v>120</v>
      </c>
      <c r="D141" t="s">
        <v>121</v>
      </c>
      <c r="E141" t="s">
        <v>122</v>
      </c>
      <c r="F141" t="s">
        <v>123</v>
      </c>
      <c r="G141" t="s">
        <v>124</v>
      </c>
      <c r="H141" t="s">
        <v>2</v>
      </c>
      <c r="I141" t="s">
        <v>125</v>
      </c>
      <c r="J141" t="s">
        <v>106</v>
      </c>
      <c r="K141" t="s">
        <v>126</v>
      </c>
      <c r="L141" t="s">
        <v>127</v>
      </c>
      <c r="M141" t="s">
        <v>128</v>
      </c>
      <c r="O141" t="s">
        <v>129</v>
      </c>
      <c r="P141" t="s">
        <v>130</v>
      </c>
      <c r="R141" t="s">
        <v>131</v>
      </c>
      <c r="S141" t="s">
        <v>121</v>
      </c>
      <c r="T141" t="s">
        <v>132</v>
      </c>
    </row>
    <row r="142" spans="1:20" x14ac:dyDescent="0.35">
      <c r="D142" t="s">
        <v>92</v>
      </c>
    </row>
    <row r="143" spans="1:20" x14ac:dyDescent="0.35">
      <c r="A143" t="s">
        <v>118</v>
      </c>
      <c r="B143" t="s">
        <v>119</v>
      </c>
      <c r="C143" t="s">
        <v>120</v>
      </c>
      <c r="D143" t="s">
        <v>121</v>
      </c>
      <c r="E143" t="s">
        <v>122</v>
      </c>
      <c r="F143" t="s">
        <v>123</v>
      </c>
      <c r="G143" t="s">
        <v>124</v>
      </c>
      <c r="H143" t="s">
        <v>2</v>
      </c>
      <c r="I143" t="s">
        <v>125</v>
      </c>
      <c r="J143" t="s">
        <v>106</v>
      </c>
      <c r="K143" t="s">
        <v>126</v>
      </c>
      <c r="L143" t="s">
        <v>127</v>
      </c>
      <c r="M143" t="s">
        <v>128</v>
      </c>
      <c r="O143" t="s">
        <v>129</v>
      </c>
      <c r="P143" t="s">
        <v>130</v>
      </c>
      <c r="R143" t="s">
        <v>131</v>
      </c>
      <c r="S143" t="s">
        <v>121</v>
      </c>
      <c r="T143" t="s">
        <v>132</v>
      </c>
    </row>
    <row r="144" spans="1:20" x14ac:dyDescent="0.35">
      <c r="D144" t="s">
        <v>93</v>
      </c>
    </row>
    <row r="145" spans="1:20" x14ac:dyDescent="0.35">
      <c r="A145" t="s">
        <v>118</v>
      </c>
      <c r="B145" t="s">
        <v>119</v>
      </c>
      <c r="C145" t="s">
        <v>120</v>
      </c>
      <c r="D145" t="s">
        <v>121</v>
      </c>
      <c r="E145" t="s">
        <v>122</v>
      </c>
      <c r="F145" t="s">
        <v>123</v>
      </c>
      <c r="G145" t="s">
        <v>124</v>
      </c>
      <c r="H145" t="s">
        <v>2</v>
      </c>
      <c r="I145" t="s">
        <v>125</v>
      </c>
      <c r="J145" t="s">
        <v>106</v>
      </c>
      <c r="K145" t="s">
        <v>126</v>
      </c>
      <c r="L145" t="s">
        <v>127</v>
      </c>
      <c r="M145" t="s">
        <v>128</v>
      </c>
      <c r="O145" t="s">
        <v>129</v>
      </c>
      <c r="P145" t="s">
        <v>130</v>
      </c>
      <c r="R145" t="s">
        <v>131</v>
      </c>
      <c r="S145" t="s">
        <v>121</v>
      </c>
      <c r="T145" t="s">
        <v>132</v>
      </c>
    </row>
    <row r="146" spans="1:20" x14ac:dyDescent="0.35">
      <c r="D146" t="s">
        <v>94</v>
      </c>
    </row>
    <row r="147" spans="1:20" x14ac:dyDescent="0.35">
      <c r="A147" t="s">
        <v>118</v>
      </c>
      <c r="B147" t="s">
        <v>119</v>
      </c>
      <c r="C147" t="s">
        <v>120</v>
      </c>
      <c r="D147" t="s">
        <v>121</v>
      </c>
      <c r="E147" t="s">
        <v>122</v>
      </c>
      <c r="F147" t="s">
        <v>123</v>
      </c>
      <c r="G147" t="s">
        <v>124</v>
      </c>
      <c r="H147" t="s">
        <v>2</v>
      </c>
      <c r="I147" t="s">
        <v>125</v>
      </c>
      <c r="J147" t="s">
        <v>106</v>
      </c>
      <c r="K147" t="s">
        <v>126</v>
      </c>
      <c r="L147" t="s">
        <v>127</v>
      </c>
      <c r="M147" t="s">
        <v>128</v>
      </c>
      <c r="O147" t="s">
        <v>129</v>
      </c>
      <c r="P147" t="s">
        <v>130</v>
      </c>
      <c r="R147" t="s">
        <v>131</v>
      </c>
      <c r="S147" t="s">
        <v>121</v>
      </c>
      <c r="T147" t="s">
        <v>132</v>
      </c>
    </row>
    <row r="148" spans="1:20" x14ac:dyDescent="0.35">
      <c r="D148" t="s">
        <v>95</v>
      </c>
    </row>
    <row r="149" spans="1:20" x14ac:dyDescent="0.35">
      <c r="A149" t="s">
        <v>118</v>
      </c>
      <c r="B149" t="s">
        <v>119</v>
      </c>
      <c r="C149" t="s">
        <v>120</v>
      </c>
      <c r="D149" t="s">
        <v>121</v>
      </c>
      <c r="E149" t="s">
        <v>122</v>
      </c>
      <c r="F149" t="s">
        <v>123</v>
      </c>
      <c r="G149" t="s">
        <v>124</v>
      </c>
      <c r="H149" t="s">
        <v>2</v>
      </c>
      <c r="I149" t="s">
        <v>125</v>
      </c>
      <c r="J149" t="s">
        <v>106</v>
      </c>
      <c r="K149" t="s">
        <v>126</v>
      </c>
      <c r="L149" t="s">
        <v>127</v>
      </c>
      <c r="M149" t="s">
        <v>128</v>
      </c>
      <c r="O149" t="s">
        <v>129</v>
      </c>
      <c r="P149" t="s">
        <v>130</v>
      </c>
      <c r="R149" t="s">
        <v>131</v>
      </c>
      <c r="S149" t="s">
        <v>121</v>
      </c>
      <c r="T149" t="s">
        <v>132</v>
      </c>
    </row>
    <row r="150" spans="1:20" x14ac:dyDescent="0.35">
      <c r="D150" t="s">
        <v>96</v>
      </c>
    </row>
    <row r="151" spans="1:20" x14ac:dyDescent="0.35">
      <c r="A151" t="s">
        <v>118</v>
      </c>
      <c r="B151" t="s">
        <v>119</v>
      </c>
      <c r="C151" t="s">
        <v>120</v>
      </c>
      <c r="D151" t="s">
        <v>121</v>
      </c>
      <c r="E151" t="s">
        <v>122</v>
      </c>
      <c r="F151" t="s">
        <v>123</v>
      </c>
      <c r="G151" t="s">
        <v>124</v>
      </c>
      <c r="H151" t="s">
        <v>2</v>
      </c>
      <c r="I151" t="s">
        <v>125</v>
      </c>
      <c r="J151" t="s">
        <v>106</v>
      </c>
      <c r="K151" t="s">
        <v>126</v>
      </c>
      <c r="L151" t="s">
        <v>127</v>
      </c>
      <c r="M151" t="s">
        <v>128</v>
      </c>
      <c r="O151" t="s">
        <v>129</v>
      </c>
      <c r="P151" t="s">
        <v>130</v>
      </c>
      <c r="R151" t="s">
        <v>131</v>
      </c>
      <c r="S151" t="s">
        <v>121</v>
      </c>
      <c r="T151" t="s">
        <v>132</v>
      </c>
    </row>
    <row r="152" spans="1:20" x14ac:dyDescent="0.35">
      <c r="D152" t="s">
        <v>97</v>
      </c>
    </row>
    <row r="153" spans="1:20" x14ac:dyDescent="0.35">
      <c r="A153" t="s">
        <v>118</v>
      </c>
      <c r="B153" t="s">
        <v>119</v>
      </c>
      <c r="C153" t="s">
        <v>120</v>
      </c>
      <c r="D153" t="s">
        <v>121</v>
      </c>
      <c r="E153" t="s">
        <v>122</v>
      </c>
      <c r="F153" t="s">
        <v>123</v>
      </c>
      <c r="G153" t="s">
        <v>124</v>
      </c>
      <c r="H153" t="s">
        <v>2</v>
      </c>
      <c r="I153" t="s">
        <v>125</v>
      </c>
      <c r="J153" t="s">
        <v>106</v>
      </c>
      <c r="K153" t="s">
        <v>126</v>
      </c>
      <c r="L153" t="s">
        <v>127</v>
      </c>
      <c r="M153" t="s">
        <v>128</v>
      </c>
      <c r="O153" t="s">
        <v>129</v>
      </c>
      <c r="P153" t="s">
        <v>130</v>
      </c>
      <c r="R153" t="s">
        <v>131</v>
      </c>
      <c r="S153" t="s">
        <v>121</v>
      </c>
      <c r="T153" t="s">
        <v>132</v>
      </c>
    </row>
    <row r="154" spans="1:20" x14ac:dyDescent="0.35">
      <c r="D154" t="s">
        <v>98</v>
      </c>
    </row>
    <row r="155" spans="1:20" x14ac:dyDescent="0.35">
      <c r="A155" t="s">
        <v>118</v>
      </c>
      <c r="B155" t="s">
        <v>119</v>
      </c>
      <c r="C155" t="s">
        <v>120</v>
      </c>
      <c r="D155" t="s">
        <v>121</v>
      </c>
      <c r="E155" t="s">
        <v>122</v>
      </c>
      <c r="F155" t="s">
        <v>123</v>
      </c>
      <c r="G155" t="s">
        <v>124</v>
      </c>
      <c r="H155" t="s">
        <v>2</v>
      </c>
      <c r="I155" t="s">
        <v>125</v>
      </c>
      <c r="J155" t="s">
        <v>106</v>
      </c>
      <c r="K155" t="s">
        <v>126</v>
      </c>
      <c r="L155" t="s">
        <v>127</v>
      </c>
      <c r="M155" t="s">
        <v>128</v>
      </c>
      <c r="O155" t="s">
        <v>129</v>
      </c>
      <c r="P155" t="s">
        <v>130</v>
      </c>
      <c r="R155" t="s">
        <v>131</v>
      </c>
      <c r="S155" t="s">
        <v>121</v>
      </c>
      <c r="T155" t="s">
        <v>132</v>
      </c>
    </row>
    <row r="156" spans="1:20" x14ac:dyDescent="0.35">
      <c r="D156" t="s">
        <v>99</v>
      </c>
    </row>
    <row r="157" spans="1:20" x14ac:dyDescent="0.35">
      <c r="A157" t="s">
        <v>118</v>
      </c>
      <c r="B157" t="s">
        <v>119</v>
      </c>
      <c r="C157" t="s">
        <v>120</v>
      </c>
      <c r="D157" t="s">
        <v>121</v>
      </c>
      <c r="E157" t="s">
        <v>122</v>
      </c>
      <c r="F157" t="s">
        <v>123</v>
      </c>
      <c r="G157" t="s">
        <v>124</v>
      </c>
      <c r="H157" t="s">
        <v>2</v>
      </c>
      <c r="I157" t="s">
        <v>125</v>
      </c>
      <c r="J157" t="s">
        <v>106</v>
      </c>
      <c r="K157" t="s">
        <v>126</v>
      </c>
      <c r="L157" t="s">
        <v>127</v>
      </c>
      <c r="M157" t="s">
        <v>128</v>
      </c>
      <c r="O157" t="s">
        <v>129</v>
      </c>
      <c r="P157" t="s">
        <v>130</v>
      </c>
      <c r="R157" t="s">
        <v>131</v>
      </c>
      <c r="S157" t="s">
        <v>121</v>
      </c>
      <c r="T157" t="s">
        <v>132</v>
      </c>
    </row>
    <row r="158" spans="1:20" x14ac:dyDescent="0.35">
      <c r="D158" t="s">
        <v>100</v>
      </c>
    </row>
    <row r="159" spans="1:20" x14ac:dyDescent="0.35">
      <c r="A159" t="s">
        <v>118</v>
      </c>
      <c r="B159" t="s">
        <v>119</v>
      </c>
      <c r="C159" t="s">
        <v>120</v>
      </c>
      <c r="D159" t="s">
        <v>121</v>
      </c>
      <c r="E159" t="s">
        <v>122</v>
      </c>
      <c r="F159" t="s">
        <v>123</v>
      </c>
      <c r="G159" t="s">
        <v>124</v>
      </c>
      <c r="H159" t="s">
        <v>2</v>
      </c>
      <c r="I159" t="s">
        <v>125</v>
      </c>
      <c r="J159" t="s">
        <v>106</v>
      </c>
      <c r="K159" t="s">
        <v>126</v>
      </c>
      <c r="L159" t="s">
        <v>127</v>
      </c>
      <c r="M159" t="s">
        <v>128</v>
      </c>
      <c r="O159" t="s">
        <v>129</v>
      </c>
      <c r="P159" t="s">
        <v>130</v>
      </c>
      <c r="R159" t="s">
        <v>131</v>
      </c>
      <c r="S159" t="s">
        <v>121</v>
      </c>
      <c r="T159" t="s">
        <v>132</v>
      </c>
    </row>
    <row r="160" spans="1:20" x14ac:dyDescent="0.35">
      <c r="D160" t="s">
        <v>101</v>
      </c>
    </row>
    <row r="161" spans="1:20" x14ac:dyDescent="0.35">
      <c r="A161" t="s">
        <v>118</v>
      </c>
      <c r="B161" t="s">
        <v>119</v>
      </c>
      <c r="C161" t="s">
        <v>120</v>
      </c>
      <c r="D161" t="s">
        <v>121</v>
      </c>
      <c r="E161" t="s">
        <v>122</v>
      </c>
      <c r="F161" t="s">
        <v>123</v>
      </c>
      <c r="G161" t="s">
        <v>124</v>
      </c>
      <c r="H161" t="s">
        <v>2</v>
      </c>
      <c r="I161" t="s">
        <v>125</v>
      </c>
      <c r="J161" t="s">
        <v>106</v>
      </c>
      <c r="K161" t="s">
        <v>126</v>
      </c>
      <c r="L161" t="s">
        <v>127</v>
      </c>
      <c r="M161" t="s">
        <v>128</v>
      </c>
      <c r="O161" t="s">
        <v>129</v>
      </c>
      <c r="P161" t="s">
        <v>130</v>
      </c>
      <c r="R161" t="s">
        <v>131</v>
      </c>
      <c r="S161" t="s">
        <v>121</v>
      </c>
      <c r="T161" t="s">
        <v>132</v>
      </c>
    </row>
    <row r="162" spans="1:20" x14ac:dyDescent="0.35">
      <c r="D162" t="s">
        <v>102</v>
      </c>
    </row>
    <row r="163" spans="1:20" s="9" customFormat="1" x14ac:dyDescent="0.35"/>
    <row r="164" spans="1:20" x14ac:dyDescent="0.35">
      <c r="A164" s="4" t="s">
        <v>118</v>
      </c>
      <c r="B164" s="4" t="s">
        <v>119</v>
      </c>
      <c r="C164" s="4" t="s">
        <v>120</v>
      </c>
      <c r="D164" s="4" t="s">
        <v>121</v>
      </c>
      <c r="E164" s="4" t="s">
        <v>122</v>
      </c>
      <c r="F164" s="4" t="s">
        <v>123</v>
      </c>
      <c r="G164" s="4" t="s">
        <v>124</v>
      </c>
      <c r="H164" s="4" t="s">
        <v>2</v>
      </c>
      <c r="I164" s="4" t="s">
        <v>125</v>
      </c>
      <c r="J164" s="4" t="s">
        <v>106</v>
      </c>
      <c r="K164" s="4" t="s">
        <v>126</v>
      </c>
      <c r="L164" s="4" t="s">
        <v>127</v>
      </c>
      <c r="M164" s="4" t="s">
        <v>128</v>
      </c>
      <c r="N164" s="4"/>
      <c r="O164" s="4" t="s">
        <v>129</v>
      </c>
      <c r="P164" s="4" t="s">
        <v>130</v>
      </c>
      <c r="Q164" s="4"/>
      <c r="R164" s="4" t="s">
        <v>131</v>
      </c>
      <c r="S164" s="4" t="s">
        <v>121</v>
      </c>
      <c r="T164" s="4" t="s">
        <v>132</v>
      </c>
    </row>
    <row r="165" spans="1:20" x14ac:dyDescent="0.35">
      <c r="A165" s="4"/>
      <c r="B165" s="4" t="s">
        <v>133</v>
      </c>
      <c r="C165" s="4"/>
      <c r="D165" s="4" t="s">
        <v>24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1:20" x14ac:dyDescent="0.35">
      <c r="A166" s="4" t="s">
        <v>118</v>
      </c>
      <c r="B166" s="4" t="s">
        <v>119</v>
      </c>
      <c r="C166" s="4" t="s">
        <v>120</v>
      </c>
      <c r="D166" s="4" t="s">
        <v>121</v>
      </c>
      <c r="E166" s="4" t="s">
        <v>122</v>
      </c>
      <c r="F166" s="4" t="s">
        <v>123</v>
      </c>
      <c r="G166" s="4" t="s">
        <v>124</v>
      </c>
      <c r="H166" s="4" t="s">
        <v>2</v>
      </c>
      <c r="I166" s="4" t="s">
        <v>125</v>
      </c>
      <c r="J166" s="4" t="s">
        <v>106</v>
      </c>
      <c r="K166" s="4" t="s">
        <v>126</v>
      </c>
      <c r="L166" s="4" t="s">
        <v>127</v>
      </c>
      <c r="M166" s="4" t="s">
        <v>128</v>
      </c>
      <c r="N166" s="4"/>
      <c r="O166" s="4" t="s">
        <v>129</v>
      </c>
      <c r="P166" s="4" t="s">
        <v>130</v>
      </c>
      <c r="Q166" s="4"/>
      <c r="R166" s="4" t="s">
        <v>131</v>
      </c>
      <c r="S166" s="4" t="s">
        <v>121</v>
      </c>
      <c r="T166" s="4" t="s">
        <v>132</v>
      </c>
    </row>
    <row r="167" spans="1:20" x14ac:dyDescent="0.35">
      <c r="A167" s="4"/>
      <c r="B167" s="4" t="s">
        <v>133</v>
      </c>
      <c r="C167" s="4"/>
      <c r="D167" s="4" t="s">
        <v>25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1:20" x14ac:dyDescent="0.35">
      <c r="A168" s="4" t="s">
        <v>118</v>
      </c>
      <c r="B168" s="4" t="s">
        <v>119</v>
      </c>
      <c r="C168" s="4" t="s">
        <v>120</v>
      </c>
      <c r="D168" s="4" t="s">
        <v>121</v>
      </c>
      <c r="E168" s="4" t="s">
        <v>122</v>
      </c>
      <c r="F168" s="4" t="s">
        <v>123</v>
      </c>
      <c r="G168" s="4" t="s">
        <v>124</v>
      </c>
      <c r="H168" s="4" t="s">
        <v>2</v>
      </c>
      <c r="I168" s="4" t="s">
        <v>125</v>
      </c>
      <c r="J168" s="4" t="s">
        <v>106</v>
      </c>
      <c r="K168" s="4" t="s">
        <v>126</v>
      </c>
      <c r="L168" s="4" t="s">
        <v>127</v>
      </c>
      <c r="M168" s="4" t="s">
        <v>128</v>
      </c>
      <c r="N168" s="4"/>
      <c r="O168" s="4" t="s">
        <v>129</v>
      </c>
      <c r="P168" s="4" t="s">
        <v>130</v>
      </c>
      <c r="Q168" s="4"/>
      <c r="R168" s="4" t="s">
        <v>131</v>
      </c>
      <c r="S168" s="4" t="s">
        <v>121</v>
      </c>
      <c r="T168" s="4" t="s">
        <v>132</v>
      </c>
    </row>
    <row r="169" spans="1:20" x14ac:dyDescent="0.35">
      <c r="A169" s="4"/>
      <c r="B169" s="4" t="s">
        <v>133</v>
      </c>
      <c r="C169" s="4"/>
      <c r="D169" s="4" t="s">
        <v>26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1:20" x14ac:dyDescent="0.35">
      <c r="A170" s="4" t="s">
        <v>118</v>
      </c>
      <c r="B170" s="4" t="s">
        <v>119</v>
      </c>
      <c r="C170" s="4" t="s">
        <v>120</v>
      </c>
      <c r="D170" s="4" t="s">
        <v>121</v>
      </c>
      <c r="E170" s="4" t="s">
        <v>122</v>
      </c>
      <c r="F170" s="4" t="s">
        <v>123</v>
      </c>
      <c r="G170" s="4" t="s">
        <v>124</v>
      </c>
      <c r="H170" s="4" t="s">
        <v>2</v>
      </c>
      <c r="I170" s="4" t="s">
        <v>125</v>
      </c>
      <c r="J170" s="4" t="s">
        <v>106</v>
      </c>
      <c r="K170" s="4" t="s">
        <v>126</v>
      </c>
      <c r="L170" s="4" t="s">
        <v>127</v>
      </c>
      <c r="M170" s="4" t="s">
        <v>128</v>
      </c>
      <c r="N170" s="4"/>
      <c r="O170" s="4" t="s">
        <v>129</v>
      </c>
      <c r="P170" s="4" t="s">
        <v>130</v>
      </c>
      <c r="Q170" s="4"/>
      <c r="R170" s="4" t="s">
        <v>131</v>
      </c>
      <c r="S170" s="4" t="s">
        <v>121</v>
      </c>
      <c r="T170" s="4" t="s">
        <v>132</v>
      </c>
    </row>
    <row r="171" spans="1:20" x14ac:dyDescent="0.35">
      <c r="A171" s="4"/>
      <c r="B171" s="4" t="s">
        <v>133</v>
      </c>
      <c r="C171" s="4"/>
      <c r="D171" s="4" t="s">
        <v>27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1:20" x14ac:dyDescent="0.35">
      <c r="A172" s="4" t="s">
        <v>118</v>
      </c>
      <c r="B172" s="4" t="s">
        <v>119</v>
      </c>
      <c r="C172" s="4" t="s">
        <v>120</v>
      </c>
      <c r="D172" s="4" t="s">
        <v>121</v>
      </c>
      <c r="E172" s="4" t="s">
        <v>122</v>
      </c>
      <c r="F172" s="4" t="s">
        <v>123</v>
      </c>
      <c r="G172" s="4" t="s">
        <v>124</v>
      </c>
      <c r="H172" s="4" t="s">
        <v>2</v>
      </c>
      <c r="I172" s="4" t="s">
        <v>125</v>
      </c>
      <c r="J172" s="4" t="s">
        <v>106</v>
      </c>
      <c r="K172" s="4" t="s">
        <v>126</v>
      </c>
      <c r="L172" s="4" t="s">
        <v>127</v>
      </c>
      <c r="M172" s="4" t="s">
        <v>128</v>
      </c>
      <c r="N172" s="4"/>
      <c r="O172" s="4" t="s">
        <v>129</v>
      </c>
      <c r="P172" s="4" t="s">
        <v>130</v>
      </c>
      <c r="Q172" s="4"/>
      <c r="R172" s="4" t="s">
        <v>131</v>
      </c>
      <c r="S172" s="4" t="s">
        <v>121</v>
      </c>
      <c r="T172" s="4" t="s">
        <v>132</v>
      </c>
    </row>
    <row r="173" spans="1:20" x14ac:dyDescent="0.35">
      <c r="A173" s="4"/>
      <c r="B173" s="4" t="s">
        <v>133</v>
      </c>
      <c r="C173" s="4"/>
      <c r="D173" s="4" t="s">
        <v>28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1:20" x14ac:dyDescent="0.35">
      <c r="A174" s="4" t="s">
        <v>118</v>
      </c>
      <c r="B174" s="4" t="s">
        <v>119</v>
      </c>
      <c r="C174" s="4" t="s">
        <v>120</v>
      </c>
      <c r="D174" s="4" t="s">
        <v>121</v>
      </c>
      <c r="E174" s="4" t="s">
        <v>122</v>
      </c>
      <c r="F174" s="4" t="s">
        <v>123</v>
      </c>
      <c r="G174" s="4" t="s">
        <v>124</v>
      </c>
      <c r="H174" s="4" t="s">
        <v>2</v>
      </c>
      <c r="I174" s="4" t="s">
        <v>125</v>
      </c>
      <c r="J174" s="4" t="s">
        <v>106</v>
      </c>
      <c r="K174" s="4" t="s">
        <v>126</v>
      </c>
      <c r="L174" s="4" t="s">
        <v>127</v>
      </c>
      <c r="M174" s="4" t="s">
        <v>128</v>
      </c>
      <c r="N174" s="4"/>
      <c r="O174" s="4" t="s">
        <v>129</v>
      </c>
      <c r="P174" s="4" t="s">
        <v>130</v>
      </c>
      <c r="Q174" s="4"/>
      <c r="R174" s="4" t="s">
        <v>131</v>
      </c>
      <c r="S174" s="4" t="s">
        <v>121</v>
      </c>
      <c r="T174" s="4" t="s">
        <v>132</v>
      </c>
    </row>
    <row r="175" spans="1:20" x14ac:dyDescent="0.35">
      <c r="A175" s="4"/>
      <c r="B175" s="4" t="s">
        <v>133</v>
      </c>
      <c r="C175" s="4"/>
      <c r="D175" s="4" t="s">
        <v>29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1:20" x14ac:dyDescent="0.35">
      <c r="A176" s="4" t="s">
        <v>118</v>
      </c>
      <c r="B176" s="4" t="s">
        <v>119</v>
      </c>
      <c r="C176" s="4" t="s">
        <v>120</v>
      </c>
      <c r="D176" s="4" t="s">
        <v>121</v>
      </c>
      <c r="E176" s="4" t="s">
        <v>122</v>
      </c>
      <c r="F176" s="4" t="s">
        <v>123</v>
      </c>
      <c r="G176" s="4" t="s">
        <v>124</v>
      </c>
      <c r="H176" s="4" t="s">
        <v>2</v>
      </c>
      <c r="I176" s="4" t="s">
        <v>125</v>
      </c>
      <c r="J176" s="4" t="s">
        <v>106</v>
      </c>
      <c r="K176" s="4" t="s">
        <v>126</v>
      </c>
      <c r="L176" s="4" t="s">
        <v>127</v>
      </c>
      <c r="M176" s="4" t="s">
        <v>128</v>
      </c>
      <c r="N176" s="4"/>
      <c r="O176" s="4" t="s">
        <v>129</v>
      </c>
      <c r="P176" s="4" t="s">
        <v>130</v>
      </c>
      <c r="Q176" s="4"/>
      <c r="R176" s="4" t="s">
        <v>131</v>
      </c>
      <c r="S176" s="4" t="s">
        <v>121</v>
      </c>
      <c r="T176" s="4" t="s">
        <v>132</v>
      </c>
    </row>
    <row r="177" spans="1:20" x14ac:dyDescent="0.35">
      <c r="A177" s="4"/>
      <c r="B177" s="4" t="s">
        <v>133</v>
      </c>
      <c r="C177" s="4"/>
      <c r="D177" s="4" t="s">
        <v>30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1:20" x14ac:dyDescent="0.35">
      <c r="A178" s="4" t="s">
        <v>118</v>
      </c>
      <c r="B178" s="4" t="s">
        <v>119</v>
      </c>
      <c r="C178" s="4" t="s">
        <v>120</v>
      </c>
      <c r="D178" s="4" t="s">
        <v>121</v>
      </c>
      <c r="E178" s="4" t="s">
        <v>122</v>
      </c>
      <c r="F178" s="4" t="s">
        <v>123</v>
      </c>
      <c r="G178" s="4" t="s">
        <v>124</v>
      </c>
      <c r="H178" s="4" t="s">
        <v>2</v>
      </c>
      <c r="I178" s="4" t="s">
        <v>125</v>
      </c>
      <c r="J178" s="4" t="s">
        <v>106</v>
      </c>
      <c r="K178" s="4" t="s">
        <v>126</v>
      </c>
      <c r="L178" s="4" t="s">
        <v>127</v>
      </c>
      <c r="M178" s="4" t="s">
        <v>128</v>
      </c>
      <c r="N178" s="4"/>
      <c r="O178" s="4" t="s">
        <v>129</v>
      </c>
      <c r="P178" s="4" t="s">
        <v>130</v>
      </c>
      <c r="Q178" s="4"/>
      <c r="R178" s="4" t="s">
        <v>131</v>
      </c>
      <c r="S178" s="4" t="s">
        <v>121</v>
      </c>
      <c r="T178" s="4" t="s">
        <v>132</v>
      </c>
    </row>
    <row r="179" spans="1:20" x14ac:dyDescent="0.35">
      <c r="A179" s="4"/>
      <c r="B179" s="4" t="s">
        <v>133</v>
      </c>
      <c r="C179" s="4"/>
      <c r="D179" s="4" t="s">
        <v>31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1:20" x14ac:dyDescent="0.35">
      <c r="A180" s="4" t="s">
        <v>118</v>
      </c>
      <c r="B180" s="4" t="s">
        <v>119</v>
      </c>
      <c r="C180" s="4" t="s">
        <v>120</v>
      </c>
      <c r="D180" s="4" t="s">
        <v>121</v>
      </c>
      <c r="E180" s="4" t="s">
        <v>122</v>
      </c>
      <c r="F180" s="4" t="s">
        <v>123</v>
      </c>
      <c r="G180" s="4" t="s">
        <v>124</v>
      </c>
      <c r="H180" s="4" t="s">
        <v>2</v>
      </c>
      <c r="I180" s="4" t="s">
        <v>125</v>
      </c>
      <c r="J180" s="4" t="s">
        <v>106</v>
      </c>
      <c r="K180" s="4" t="s">
        <v>126</v>
      </c>
      <c r="L180" s="4" t="s">
        <v>127</v>
      </c>
      <c r="M180" s="4" t="s">
        <v>128</v>
      </c>
      <c r="N180" s="4"/>
      <c r="O180" s="4" t="s">
        <v>129</v>
      </c>
      <c r="P180" s="4" t="s">
        <v>130</v>
      </c>
      <c r="Q180" s="4"/>
      <c r="R180" s="4" t="s">
        <v>131</v>
      </c>
      <c r="S180" s="4" t="s">
        <v>121</v>
      </c>
      <c r="T180" s="4" t="s">
        <v>132</v>
      </c>
    </row>
    <row r="181" spans="1:20" x14ac:dyDescent="0.35">
      <c r="A181" s="4"/>
      <c r="B181" s="4" t="s">
        <v>133</v>
      </c>
      <c r="C181" s="4"/>
      <c r="D181" s="4" t="s">
        <v>32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1:20" x14ac:dyDescent="0.35">
      <c r="A182" s="4" t="s">
        <v>118</v>
      </c>
      <c r="B182" s="4" t="s">
        <v>119</v>
      </c>
      <c r="C182" s="4" t="s">
        <v>120</v>
      </c>
      <c r="D182" s="4" t="s">
        <v>121</v>
      </c>
      <c r="E182" s="4" t="s">
        <v>122</v>
      </c>
      <c r="F182" s="4" t="s">
        <v>123</v>
      </c>
      <c r="G182" s="4" t="s">
        <v>124</v>
      </c>
      <c r="H182" s="4" t="s">
        <v>2</v>
      </c>
      <c r="I182" s="4" t="s">
        <v>125</v>
      </c>
      <c r="J182" s="4" t="s">
        <v>106</v>
      </c>
      <c r="K182" s="4" t="s">
        <v>126</v>
      </c>
      <c r="L182" s="4" t="s">
        <v>127</v>
      </c>
      <c r="M182" s="4" t="s">
        <v>128</v>
      </c>
      <c r="N182" s="4"/>
      <c r="O182" s="4" t="s">
        <v>129</v>
      </c>
      <c r="P182" s="4" t="s">
        <v>130</v>
      </c>
      <c r="Q182" s="4"/>
      <c r="R182" s="4" t="s">
        <v>131</v>
      </c>
      <c r="S182" s="4" t="s">
        <v>121</v>
      </c>
      <c r="T182" s="4" t="s">
        <v>132</v>
      </c>
    </row>
    <row r="183" spans="1:20" x14ac:dyDescent="0.35">
      <c r="A183" s="4"/>
      <c r="B183" s="4" t="s">
        <v>133</v>
      </c>
      <c r="C183" s="4"/>
      <c r="D183" s="4" t="s">
        <v>33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1:20" x14ac:dyDescent="0.35">
      <c r="A184" s="4" t="s">
        <v>118</v>
      </c>
      <c r="B184" s="4" t="s">
        <v>119</v>
      </c>
      <c r="C184" s="4" t="s">
        <v>120</v>
      </c>
      <c r="D184" s="4" t="s">
        <v>121</v>
      </c>
      <c r="E184" s="4" t="s">
        <v>122</v>
      </c>
      <c r="F184" s="4" t="s">
        <v>123</v>
      </c>
      <c r="G184" s="4" t="s">
        <v>124</v>
      </c>
      <c r="H184" s="4" t="s">
        <v>2</v>
      </c>
      <c r="I184" s="4" t="s">
        <v>125</v>
      </c>
      <c r="J184" s="4" t="s">
        <v>106</v>
      </c>
      <c r="K184" s="4" t="s">
        <v>126</v>
      </c>
      <c r="L184" s="4" t="s">
        <v>127</v>
      </c>
      <c r="M184" s="4" t="s">
        <v>128</v>
      </c>
      <c r="N184" s="4"/>
      <c r="O184" s="4" t="s">
        <v>129</v>
      </c>
      <c r="P184" s="4" t="s">
        <v>130</v>
      </c>
      <c r="Q184" s="4"/>
      <c r="R184" s="4" t="s">
        <v>131</v>
      </c>
      <c r="S184" s="4" t="s">
        <v>121</v>
      </c>
      <c r="T184" s="4" t="s">
        <v>132</v>
      </c>
    </row>
    <row r="185" spans="1:20" x14ac:dyDescent="0.35">
      <c r="A185" s="4"/>
      <c r="B185" s="4" t="s">
        <v>133</v>
      </c>
      <c r="C185" s="4"/>
      <c r="D185" s="4" t="s">
        <v>34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1:20" x14ac:dyDescent="0.35">
      <c r="A186" s="4" t="s">
        <v>118</v>
      </c>
      <c r="B186" s="4" t="s">
        <v>119</v>
      </c>
      <c r="C186" s="4" t="s">
        <v>120</v>
      </c>
      <c r="D186" s="4" t="s">
        <v>121</v>
      </c>
      <c r="E186" s="4" t="s">
        <v>122</v>
      </c>
      <c r="F186" s="4" t="s">
        <v>123</v>
      </c>
      <c r="G186" s="4" t="s">
        <v>124</v>
      </c>
      <c r="H186" s="4" t="s">
        <v>2</v>
      </c>
      <c r="I186" s="4" t="s">
        <v>125</v>
      </c>
      <c r="J186" s="4" t="s">
        <v>106</v>
      </c>
      <c r="K186" s="4" t="s">
        <v>126</v>
      </c>
      <c r="L186" s="4" t="s">
        <v>127</v>
      </c>
      <c r="M186" s="4" t="s">
        <v>128</v>
      </c>
      <c r="N186" s="4"/>
      <c r="O186" s="4" t="s">
        <v>129</v>
      </c>
      <c r="P186" s="4" t="s">
        <v>130</v>
      </c>
      <c r="Q186" s="4"/>
      <c r="R186" s="4" t="s">
        <v>131</v>
      </c>
      <c r="S186" s="4" t="s">
        <v>121</v>
      </c>
      <c r="T186" s="4" t="s">
        <v>132</v>
      </c>
    </row>
    <row r="187" spans="1:20" x14ac:dyDescent="0.35">
      <c r="A187" s="4"/>
      <c r="B187" s="4" t="s">
        <v>133</v>
      </c>
      <c r="C187" s="4"/>
      <c r="D187" s="4" t="s">
        <v>35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 x14ac:dyDescent="0.35">
      <c r="A188" s="4" t="s">
        <v>118</v>
      </c>
      <c r="B188" s="4" t="s">
        <v>119</v>
      </c>
      <c r="C188" s="4" t="s">
        <v>120</v>
      </c>
      <c r="D188" s="4" t="s">
        <v>121</v>
      </c>
      <c r="E188" s="4" t="s">
        <v>122</v>
      </c>
      <c r="F188" s="4" t="s">
        <v>123</v>
      </c>
      <c r="G188" s="4" t="s">
        <v>124</v>
      </c>
      <c r="H188" s="4" t="s">
        <v>2</v>
      </c>
      <c r="I188" s="4" t="s">
        <v>125</v>
      </c>
      <c r="J188" s="4" t="s">
        <v>106</v>
      </c>
      <c r="K188" s="4" t="s">
        <v>126</v>
      </c>
      <c r="L188" s="4" t="s">
        <v>127</v>
      </c>
      <c r="M188" s="4" t="s">
        <v>128</v>
      </c>
      <c r="N188" s="4"/>
      <c r="O188" s="4" t="s">
        <v>129</v>
      </c>
      <c r="P188" s="4" t="s">
        <v>130</v>
      </c>
      <c r="Q188" s="4"/>
      <c r="R188" s="4" t="s">
        <v>131</v>
      </c>
      <c r="S188" s="4" t="s">
        <v>121</v>
      </c>
      <c r="T188" s="4" t="s">
        <v>132</v>
      </c>
    </row>
    <row r="189" spans="1:20" x14ac:dyDescent="0.35">
      <c r="A189" s="4"/>
      <c r="B189" s="4" t="s">
        <v>133</v>
      </c>
      <c r="C189" s="4"/>
      <c r="D189" s="4" t="s">
        <v>36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 x14ac:dyDescent="0.35">
      <c r="A190" s="4" t="s">
        <v>118</v>
      </c>
      <c r="B190" s="4" t="s">
        <v>119</v>
      </c>
      <c r="C190" s="4" t="s">
        <v>120</v>
      </c>
      <c r="D190" s="4" t="s">
        <v>121</v>
      </c>
      <c r="E190" s="4" t="s">
        <v>122</v>
      </c>
      <c r="F190" s="4" t="s">
        <v>123</v>
      </c>
      <c r="G190" s="4" t="s">
        <v>124</v>
      </c>
      <c r="H190" s="4" t="s">
        <v>2</v>
      </c>
      <c r="I190" s="4" t="s">
        <v>125</v>
      </c>
      <c r="J190" s="4" t="s">
        <v>106</v>
      </c>
      <c r="K190" s="4" t="s">
        <v>126</v>
      </c>
      <c r="L190" s="4" t="s">
        <v>127</v>
      </c>
      <c r="M190" s="4" t="s">
        <v>128</v>
      </c>
      <c r="N190" s="4"/>
      <c r="O190" s="4" t="s">
        <v>129</v>
      </c>
      <c r="P190" s="4" t="s">
        <v>130</v>
      </c>
      <c r="Q190" s="4"/>
      <c r="R190" s="4" t="s">
        <v>131</v>
      </c>
      <c r="S190" s="4" t="s">
        <v>121</v>
      </c>
      <c r="T190" s="4" t="s">
        <v>132</v>
      </c>
    </row>
    <row r="191" spans="1:20" x14ac:dyDescent="0.35">
      <c r="A191" s="4"/>
      <c r="B191" s="4" t="s">
        <v>133</v>
      </c>
      <c r="C191" s="4"/>
      <c r="D191" s="4" t="s">
        <v>37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x14ac:dyDescent="0.35">
      <c r="A192" s="4" t="s">
        <v>118</v>
      </c>
      <c r="B192" s="4" t="s">
        <v>119</v>
      </c>
      <c r="C192" s="4" t="s">
        <v>120</v>
      </c>
      <c r="D192" s="4" t="s">
        <v>121</v>
      </c>
      <c r="E192" s="4" t="s">
        <v>122</v>
      </c>
      <c r="F192" s="4" t="s">
        <v>123</v>
      </c>
      <c r="G192" s="4" t="s">
        <v>124</v>
      </c>
      <c r="H192" s="4" t="s">
        <v>2</v>
      </c>
      <c r="I192" s="4" t="s">
        <v>125</v>
      </c>
      <c r="J192" s="4" t="s">
        <v>106</v>
      </c>
      <c r="K192" s="4" t="s">
        <v>126</v>
      </c>
      <c r="L192" s="4" t="s">
        <v>127</v>
      </c>
      <c r="M192" s="4" t="s">
        <v>128</v>
      </c>
      <c r="N192" s="4"/>
      <c r="O192" s="4" t="s">
        <v>129</v>
      </c>
      <c r="P192" s="4" t="s">
        <v>130</v>
      </c>
      <c r="Q192" s="4"/>
      <c r="R192" s="4" t="s">
        <v>131</v>
      </c>
      <c r="S192" s="4" t="s">
        <v>121</v>
      </c>
      <c r="T192" s="4" t="s">
        <v>132</v>
      </c>
    </row>
    <row r="193" spans="1:20" x14ac:dyDescent="0.35">
      <c r="A193" s="4"/>
      <c r="B193" s="4" t="s">
        <v>133</v>
      </c>
      <c r="C193" s="4"/>
      <c r="D193" s="4" t="s">
        <v>38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 x14ac:dyDescent="0.35">
      <c r="A194" s="4" t="s">
        <v>118</v>
      </c>
      <c r="B194" s="4" t="s">
        <v>119</v>
      </c>
      <c r="C194" s="4" t="s">
        <v>120</v>
      </c>
      <c r="D194" s="4" t="s">
        <v>121</v>
      </c>
      <c r="E194" s="4" t="s">
        <v>122</v>
      </c>
      <c r="F194" s="4" t="s">
        <v>123</v>
      </c>
      <c r="G194" s="4" t="s">
        <v>124</v>
      </c>
      <c r="H194" s="4" t="s">
        <v>2</v>
      </c>
      <c r="I194" s="4" t="s">
        <v>125</v>
      </c>
      <c r="J194" s="4" t="s">
        <v>106</v>
      </c>
      <c r="K194" s="4" t="s">
        <v>126</v>
      </c>
      <c r="L194" s="4" t="s">
        <v>127</v>
      </c>
      <c r="M194" s="4" t="s">
        <v>128</v>
      </c>
      <c r="N194" s="4"/>
      <c r="O194" s="4" t="s">
        <v>129</v>
      </c>
      <c r="P194" s="4" t="s">
        <v>130</v>
      </c>
      <c r="Q194" s="4"/>
      <c r="R194" s="4" t="s">
        <v>131</v>
      </c>
      <c r="S194" s="4" t="s">
        <v>121</v>
      </c>
      <c r="T194" s="4" t="s">
        <v>132</v>
      </c>
    </row>
    <row r="195" spans="1:20" x14ac:dyDescent="0.35">
      <c r="A195" s="4"/>
      <c r="B195" s="4" t="s">
        <v>133</v>
      </c>
      <c r="C195" s="4"/>
      <c r="D195" s="4" t="s">
        <v>39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 x14ac:dyDescent="0.35">
      <c r="A196" s="4" t="s">
        <v>118</v>
      </c>
      <c r="B196" s="4" t="s">
        <v>119</v>
      </c>
      <c r="C196" s="4" t="s">
        <v>120</v>
      </c>
      <c r="D196" s="4" t="s">
        <v>121</v>
      </c>
      <c r="E196" s="4" t="s">
        <v>122</v>
      </c>
      <c r="F196" s="4" t="s">
        <v>123</v>
      </c>
      <c r="G196" s="4" t="s">
        <v>124</v>
      </c>
      <c r="H196" s="4" t="s">
        <v>2</v>
      </c>
      <c r="I196" s="4" t="s">
        <v>125</v>
      </c>
      <c r="J196" s="4" t="s">
        <v>106</v>
      </c>
      <c r="K196" s="4" t="s">
        <v>126</v>
      </c>
      <c r="L196" s="4" t="s">
        <v>127</v>
      </c>
      <c r="M196" s="4" t="s">
        <v>128</v>
      </c>
      <c r="N196" s="4"/>
      <c r="O196" s="4" t="s">
        <v>129</v>
      </c>
      <c r="P196" s="4" t="s">
        <v>130</v>
      </c>
      <c r="Q196" s="4"/>
      <c r="R196" s="4" t="s">
        <v>131</v>
      </c>
      <c r="S196" s="4" t="s">
        <v>121</v>
      </c>
      <c r="T196" s="4" t="s">
        <v>132</v>
      </c>
    </row>
    <row r="197" spans="1:20" x14ac:dyDescent="0.35">
      <c r="A197" s="4"/>
      <c r="B197" s="4" t="s">
        <v>133</v>
      </c>
      <c r="C197" s="4"/>
      <c r="D197" s="4" t="s">
        <v>40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 x14ac:dyDescent="0.35">
      <c r="A198" s="4" t="s">
        <v>118</v>
      </c>
      <c r="B198" s="4" t="s">
        <v>119</v>
      </c>
      <c r="C198" s="4" t="s">
        <v>120</v>
      </c>
      <c r="D198" s="4" t="s">
        <v>121</v>
      </c>
      <c r="E198" s="4" t="s">
        <v>122</v>
      </c>
      <c r="F198" s="4" t="s">
        <v>123</v>
      </c>
      <c r="G198" s="4" t="s">
        <v>124</v>
      </c>
      <c r="H198" s="4" t="s">
        <v>2</v>
      </c>
      <c r="I198" s="4" t="s">
        <v>125</v>
      </c>
      <c r="J198" s="4" t="s">
        <v>106</v>
      </c>
      <c r="K198" s="4" t="s">
        <v>126</v>
      </c>
      <c r="L198" s="4" t="s">
        <v>127</v>
      </c>
      <c r="M198" s="4" t="s">
        <v>128</v>
      </c>
      <c r="N198" s="4"/>
      <c r="O198" s="4" t="s">
        <v>129</v>
      </c>
      <c r="P198" s="4" t="s">
        <v>130</v>
      </c>
      <c r="Q198" s="4"/>
      <c r="R198" s="4" t="s">
        <v>131</v>
      </c>
      <c r="S198" s="4" t="s">
        <v>121</v>
      </c>
      <c r="T198" s="4" t="s">
        <v>132</v>
      </c>
    </row>
    <row r="199" spans="1:20" x14ac:dyDescent="0.35">
      <c r="A199" s="4"/>
      <c r="B199" s="4" t="s">
        <v>133</v>
      </c>
      <c r="C199" s="4"/>
      <c r="D199" s="4" t="s">
        <v>41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 x14ac:dyDescent="0.35">
      <c r="A200" s="4" t="s">
        <v>118</v>
      </c>
      <c r="B200" s="4" t="s">
        <v>119</v>
      </c>
      <c r="C200" s="4" t="s">
        <v>120</v>
      </c>
      <c r="D200" s="4" t="s">
        <v>121</v>
      </c>
      <c r="E200" s="4" t="s">
        <v>122</v>
      </c>
      <c r="F200" s="4" t="s">
        <v>123</v>
      </c>
      <c r="G200" s="4" t="s">
        <v>124</v>
      </c>
      <c r="H200" s="4" t="s">
        <v>2</v>
      </c>
      <c r="I200" s="4" t="s">
        <v>125</v>
      </c>
      <c r="J200" s="4" t="s">
        <v>106</v>
      </c>
      <c r="K200" s="4" t="s">
        <v>126</v>
      </c>
      <c r="L200" s="4" t="s">
        <v>127</v>
      </c>
      <c r="M200" s="4" t="s">
        <v>128</v>
      </c>
      <c r="N200" s="4"/>
      <c r="O200" s="4" t="s">
        <v>129</v>
      </c>
      <c r="P200" s="4" t="s">
        <v>130</v>
      </c>
      <c r="Q200" s="4"/>
      <c r="R200" s="4" t="s">
        <v>131</v>
      </c>
      <c r="S200" s="4" t="s">
        <v>121</v>
      </c>
      <c r="T200" s="4" t="s">
        <v>132</v>
      </c>
    </row>
    <row r="201" spans="1:20" x14ac:dyDescent="0.35">
      <c r="A201" s="4"/>
      <c r="B201" s="4" t="s">
        <v>133</v>
      </c>
      <c r="C201" s="4"/>
      <c r="D201" s="4" t="s">
        <v>42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 x14ac:dyDescent="0.35">
      <c r="A202" s="4" t="s">
        <v>118</v>
      </c>
      <c r="B202" s="4" t="s">
        <v>119</v>
      </c>
      <c r="C202" s="4" t="s">
        <v>120</v>
      </c>
      <c r="D202" s="4" t="s">
        <v>121</v>
      </c>
      <c r="E202" s="4" t="s">
        <v>122</v>
      </c>
      <c r="F202" s="4" t="s">
        <v>123</v>
      </c>
      <c r="G202" s="4" t="s">
        <v>124</v>
      </c>
      <c r="H202" s="4" t="s">
        <v>2</v>
      </c>
      <c r="I202" s="4" t="s">
        <v>125</v>
      </c>
      <c r="J202" s="4" t="s">
        <v>106</v>
      </c>
      <c r="K202" s="4" t="s">
        <v>126</v>
      </c>
      <c r="L202" s="4" t="s">
        <v>127</v>
      </c>
      <c r="M202" s="4" t="s">
        <v>128</v>
      </c>
      <c r="N202" s="4"/>
      <c r="O202" s="4" t="s">
        <v>129</v>
      </c>
      <c r="P202" s="4" t="s">
        <v>130</v>
      </c>
      <c r="Q202" s="4"/>
      <c r="R202" s="4" t="s">
        <v>131</v>
      </c>
      <c r="S202" s="4" t="s">
        <v>121</v>
      </c>
      <c r="T202" s="4" t="s">
        <v>132</v>
      </c>
    </row>
    <row r="203" spans="1:20" x14ac:dyDescent="0.35">
      <c r="A203" s="4"/>
      <c r="B203" s="4" t="s">
        <v>133</v>
      </c>
      <c r="C203" s="4"/>
      <c r="D203" s="4" t="s">
        <v>43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x14ac:dyDescent="0.35">
      <c r="A204" s="4" t="s">
        <v>118</v>
      </c>
      <c r="B204" s="4" t="s">
        <v>119</v>
      </c>
      <c r="C204" s="4" t="s">
        <v>120</v>
      </c>
      <c r="D204" s="4" t="s">
        <v>121</v>
      </c>
      <c r="E204" s="4" t="s">
        <v>122</v>
      </c>
      <c r="F204" s="4" t="s">
        <v>123</v>
      </c>
      <c r="G204" s="4" t="s">
        <v>124</v>
      </c>
      <c r="H204" s="4" t="s">
        <v>2</v>
      </c>
      <c r="I204" s="4" t="s">
        <v>125</v>
      </c>
      <c r="J204" s="4" t="s">
        <v>106</v>
      </c>
      <c r="K204" s="4" t="s">
        <v>126</v>
      </c>
      <c r="L204" s="4" t="s">
        <v>127</v>
      </c>
      <c r="M204" s="4" t="s">
        <v>128</v>
      </c>
      <c r="N204" s="4"/>
      <c r="O204" s="4" t="s">
        <v>129</v>
      </c>
      <c r="P204" s="4" t="s">
        <v>130</v>
      </c>
      <c r="Q204" s="4"/>
      <c r="R204" s="4" t="s">
        <v>131</v>
      </c>
      <c r="S204" s="4" t="s">
        <v>121</v>
      </c>
      <c r="T204" s="4" t="s">
        <v>132</v>
      </c>
    </row>
    <row r="205" spans="1:20" x14ac:dyDescent="0.35">
      <c r="A205" s="4"/>
      <c r="B205" s="4" t="s">
        <v>133</v>
      </c>
      <c r="C205" s="4"/>
      <c r="D205" s="4" t="s">
        <v>44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 x14ac:dyDescent="0.35">
      <c r="A206" s="4" t="s">
        <v>118</v>
      </c>
      <c r="B206" s="4" t="s">
        <v>119</v>
      </c>
      <c r="C206" s="4" t="s">
        <v>120</v>
      </c>
      <c r="D206" s="4" t="s">
        <v>121</v>
      </c>
      <c r="E206" s="4" t="s">
        <v>122</v>
      </c>
      <c r="F206" s="4" t="s">
        <v>123</v>
      </c>
      <c r="G206" s="4" t="s">
        <v>124</v>
      </c>
      <c r="H206" s="4" t="s">
        <v>2</v>
      </c>
      <c r="I206" s="4" t="s">
        <v>125</v>
      </c>
      <c r="J206" s="4" t="s">
        <v>106</v>
      </c>
      <c r="K206" s="4" t="s">
        <v>126</v>
      </c>
      <c r="L206" s="4" t="s">
        <v>127</v>
      </c>
      <c r="M206" s="4" t="s">
        <v>128</v>
      </c>
      <c r="N206" s="4"/>
      <c r="O206" s="4" t="s">
        <v>129</v>
      </c>
      <c r="P206" s="4" t="s">
        <v>130</v>
      </c>
      <c r="Q206" s="4"/>
      <c r="R206" s="4" t="s">
        <v>131</v>
      </c>
      <c r="S206" s="4" t="s">
        <v>121</v>
      </c>
      <c r="T206" s="4" t="s">
        <v>132</v>
      </c>
    </row>
    <row r="207" spans="1:20" x14ac:dyDescent="0.35">
      <c r="A207" s="4"/>
      <c r="B207" s="4" t="s">
        <v>133</v>
      </c>
      <c r="C207" s="4"/>
      <c r="D207" s="4" t="s">
        <v>45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 x14ac:dyDescent="0.35">
      <c r="A208" s="4" t="s">
        <v>118</v>
      </c>
      <c r="B208" s="4" t="s">
        <v>119</v>
      </c>
      <c r="C208" s="4" t="s">
        <v>120</v>
      </c>
      <c r="D208" s="4" t="s">
        <v>121</v>
      </c>
      <c r="E208" s="4" t="s">
        <v>122</v>
      </c>
      <c r="F208" s="4" t="s">
        <v>123</v>
      </c>
      <c r="G208" s="4" t="s">
        <v>124</v>
      </c>
      <c r="H208" s="4" t="s">
        <v>2</v>
      </c>
      <c r="I208" s="4" t="s">
        <v>125</v>
      </c>
      <c r="J208" s="4" t="s">
        <v>106</v>
      </c>
      <c r="K208" s="4" t="s">
        <v>126</v>
      </c>
      <c r="L208" s="4" t="s">
        <v>127</v>
      </c>
      <c r="M208" s="4" t="s">
        <v>128</v>
      </c>
      <c r="N208" s="4"/>
      <c r="O208" s="4" t="s">
        <v>129</v>
      </c>
      <c r="P208" s="4" t="s">
        <v>130</v>
      </c>
      <c r="Q208" s="4"/>
      <c r="R208" s="4" t="s">
        <v>131</v>
      </c>
      <c r="S208" s="4" t="s">
        <v>121</v>
      </c>
      <c r="T208" s="4" t="s">
        <v>132</v>
      </c>
    </row>
    <row r="209" spans="1:20" x14ac:dyDescent="0.35">
      <c r="A209" s="4"/>
      <c r="B209" s="4" t="s">
        <v>133</v>
      </c>
      <c r="C209" s="4"/>
      <c r="D209" s="4" t="s">
        <v>46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 x14ac:dyDescent="0.35">
      <c r="A210" s="4" t="s">
        <v>118</v>
      </c>
      <c r="B210" s="4" t="s">
        <v>119</v>
      </c>
      <c r="C210" s="4" t="s">
        <v>120</v>
      </c>
      <c r="D210" s="4" t="s">
        <v>121</v>
      </c>
      <c r="E210" s="4" t="s">
        <v>122</v>
      </c>
      <c r="F210" s="4" t="s">
        <v>123</v>
      </c>
      <c r="G210" s="4" t="s">
        <v>124</v>
      </c>
      <c r="H210" s="4" t="s">
        <v>2</v>
      </c>
      <c r="I210" s="4" t="s">
        <v>125</v>
      </c>
      <c r="J210" s="4" t="s">
        <v>106</v>
      </c>
      <c r="K210" s="4" t="s">
        <v>126</v>
      </c>
      <c r="L210" s="4" t="s">
        <v>127</v>
      </c>
      <c r="M210" s="4" t="s">
        <v>128</v>
      </c>
      <c r="N210" s="4"/>
      <c r="O210" s="4" t="s">
        <v>129</v>
      </c>
      <c r="P210" s="4" t="s">
        <v>130</v>
      </c>
      <c r="Q210" s="4"/>
      <c r="R210" s="4" t="s">
        <v>131</v>
      </c>
      <c r="S210" s="4" t="s">
        <v>121</v>
      </c>
      <c r="T210" s="4" t="s">
        <v>132</v>
      </c>
    </row>
    <row r="211" spans="1:20" x14ac:dyDescent="0.35">
      <c r="A211" s="4"/>
      <c r="B211" s="4" t="s">
        <v>133</v>
      </c>
      <c r="C211" s="4"/>
      <c r="D211" s="4" t="s">
        <v>47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 x14ac:dyDescent="0.35">
      <c r="A212" s="4" t="s">
        <v>118</v>
      </c>
      <c r="B212" s="4" t="s">
        <v>119</v>
      </c>
      <c r="C212" s="4" t="s">
        <v>120</v>
      </c>
      <c r="D212" s="4" t="s">
        <v>121</v>
      </c>
      <c r="E212" s="4" t="s">
        <v>122</v>
      </c>
      <c r="F212" s="4" t="s">
        <v>123</v>
      </c>
      <c r="G212" s="4" t="s">
        <v>124</v>
      </c>
      <c r="H212" s="4" t="s">
        <v>2</v>
      </c>
      <c r="I212" s="4" t="s">
        <v>125</v>
      </c>
      <c r="J212" s="4" t="s">
        <v>106</v>
      </c>
      <c r="K212" s="4" t="s">
        <v>126</v>
      </c>
      <c r="L212" s="4" t="s">
        <v>127</v>
      </c>
      <c r="M212" s="4" t="s">
        <v>128</v>
      </c>
      <c r="N212" s="4"/>
      <c r="O212" s="4" t="s">
        <v>129</v>
      </c>
      <c r="P212" s="4" t="s">
        <v>130</v>
      </c>
      <c r="Q212" s="4"/>
      <c r="R212" s="4" t="s">
        <v>131</v>
      </c>
      <c r="S212" s="4" t="s">
        <v>121</v>
      </c>
      <c r="T212" s="4" t="s">
        <v>132</v>
      </c>
    </row>
    <row r="213" spans="1:20" x14ac:dyDescent="0.35">
      <c r="A213" s="4"/>
      <c r="B213" s="4" t="s">
        <v>133</v>
      </c>
      <c r="C213" s="4"/>
      <c r="D213" s="4" t="s">
        <v>48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 x14ac:dyDescent="0.35">
      <c r="A214" s="4" t="s">
        <v>118</v>
      </c>
      <c r="B214" s="4" t="s">
        <v>119</v>
      </c>
      <c r="C214" s="4" t="s">
        <v>120</v>
      </c>
      <c r="D214" s="4" t="s">
        <v>121</v>
      </c>
      <c r="E214" s="4" t="s">
        <v>122</v>
      </c>
      <c r="F214" s="4" t="s">
        <v>123</v>
      </c>
      <c r="G214" s="4" t="s">
        <v>124</v>
      </c>
      <c r="H214" s="4" t="s">
        <v>2</v>
      </c>
      <c r="I214" s="4" t="s">
        <v>125</v>
      </c>
      <c r="J214" s="4" t="s">
        <v>106</v>
      </c>
      <c r="K214" s="4" t="s">
        <v>126</v>
      </c>
      <c r="L214" s="4" t="s">
        <v>127</v>
      </c>
      <c r="M214" s="4" t="s">
        <v>128</v>
      </c>
      <c r="N214" s="4"/>
      <c r="O214" s="4" t="s">
        <v>129</v>
      </c>
      <c r="P214" s="4" t="s">
        <v>130</v>
      </c>
      <c r="Q214" s="4"/>
      <c r="R214" s="4" t="s">
        <v>131</v>
      </c>
      <c r="S214" s="4" t="s">
        <v>121</v>
      </c>
      <c r="T214" s="4" t="s">
        <v>132</v>
      </c>
    </row>
    <row r="215" spans="1:20" x14ac:dyDescent="0.35">
      <c r="A215" s="4"/>
      <c r="B215" s="4" t="s">
        <v>133</v>
      </c>
      <c r="C215" s="4"/>
      <c r="D215" s="4" t="s">
        <v>49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 x14ac:dyDescent="0.35">
      <c r="A216" s="4" t="s">
        <v>118</v>
      </c>
      <c r="B216" s="4" t="s">
        <v>119</v>
      </c>
      <c r="C216" s="4" t="s">
        <v>120</v>
      </c>
      <c r="D216" s="4" t="s">
        <v>121</v>
      </c>
      <c r="E216" s="4" t="s">
        <v>122</v>
      </c>
      <c r="F216" s="4" t="s">
        <v>123</v>
      </c>
      <c r="G216" s="4" t="s">
        <v>124</v>
      </c>
      <c r="H216" s="4" t="s">
        <v>2</v>
      </c>
      <c r="I216" s="4" t="s">
        <v>125</v>
      </c>
      <c r="J216" s="4" t="s">
        <v>106</v>
      </c>
      <c r="K216" s="4" t="s">
        <v>126</v>
      </c>
      <c r="L216" s="4" t="s">
        <v>127</v>
      </c>
      <c r="M216" s="4" t="s">
        <v>128</v>
      </c>
      <c r="N216" s="4"/>
      <c r="O216" s="4" t="s">
        <v>129</v>
      </c>
      <c r="P216" s="4" t="s">
        <v>130</v>
      </c>
      <c r="Q216" s="4"/>
      <c r="R216" s="4" t="s">
        <v>131</v>
      </c>
      <c r="S216" s="4" t="s">
        <v>121</v>
      </c>
      <c r="T216" s="4" t="s">
        <v>132</v>
      </c>
    </row>
    <row r="217" spans="1:20" x14ac:dyDescent="0.35">
      <c r="A217" s="4"/>
      <c r="B217" s="4" t="s">
        <v>133</v>
      </c>
      <c r="C217" s="4"/>
      <c r="D217" s="4" t="s">
        <v>50</v>
      </c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 x14ac:dyDescent="0.35">
      <c r="A218" s="4" t="s">
        <v>118</v>
      </c>
      <c r="B218" s="4" t="s">
        <v>119</v>
      </c>
      <c r="C218" s="4" t="s">
        <v>120</v>
      </c>
      <c r="D218" s="4" t="s">
        <v>121</v>
      </c>
      <c r="E218" s="4" t="s">
        <v>122</v>
      </c>
      <c r="F218" s="4" t="s">
        <v>123</v>
      </c>
      <c r="G218" s="4" t="s">
        <v>124</v>
      </c>
      <c r="H218" s="4" t="s">
        <v>2</v>
      </c>
      <c r="I218" s="4" t="s">
        <v>125</v>
      </c>
      <c r="J218" s="4" t="s">
        <v>106</v>
      </c>
      <c r="K218" s="4" t="s">
        <v>126</v>
      </c>
      <c r="L218" s="4" t="s">
        <v>127</v>
      </c>
      <c r="M218" s="4" t="s">
        <v>128</v>
      </c>
      <c r="N218" s="4"/>
      <c r="O218" s="4" t="s">
        <v>129</v>
      </c>
      <c r="P218" s="4" t="s">
        <v>130</v>
      </c>
      <c r="Q218" s="4"/>
      <c r="R218" s="4" t="s">
        <v>131</v>
      </c>
      <c r="S218" s="4" t="s">
        <v>121</v>
      </c>
      <c r="T218" s="4" t="s">
        <v>132</v>
      </c>
    </row>
    <row r="219" spans="1:20" x14ac:dyDescent="0.35">
      <c r="A219" s="4"/>
      <c r="B219" s="4" t="s">
        <v>133</v>
      </c>
      <c r="C219" s="4"/>
      <c r="D219" s="4" t="s">
        <v>367</v>
      </c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 x14ac:dyDescent="0.35">
      <c r="A220" s="4" t="s">
        <v>118</v>
      </c>
      <c r="B220" s="4" t="s">
        <v>119</v>
      </c>
      <c r="C220" s="4" t="s">
        <v>120</v>
      </c>
      <c r="D220" s="4" t="s">
        <v>121</v>
      </c>
      <c r="E220" s="4" t="s">
        <v>122</v>
      </c>
      <c r="F220" s="4" t="s">
        <v>123</v>
      </c>
      <c r="G220" s="4" t="s">
        <v>124</v>
      </c>
      <c r="H220" s="4" t="s">
        <v>2</v>
      </c>
      <c r="I220" s="4" t="s">
        <v>125</v>
      </c>
      <c r="J220" s="4" t="s">
        <v>106</v>
      </c>
      <c r="K220" s="4" t="s">
        <v>126</v>
      </c>
      <c r="L220" s="4" t="s">
        <v>127</v>
      </c>
      <c r="M220" s="4" t="s">
        <v>128</v>
      </c>
      <c r="N220" s="4"/>
      <c r="O220" s="4" t="s">
        <v>129</v>
      </c>
      <c r="P220" s="4" t="s">
        <v>130</v>
      </c>
      <c r="Q220" s="4"/>
      <c r="R220" s="4" t="s">
        <v>131</v>
      </c>
      <c r="S220" s="4" t="s">
        <v>121</v>
      </c>
      <c r="T220" s="4" t="s">
        <v>132</v>
      </c>
    </row>
    <row r="221" spans="1:20" x14ac:dyDescent="0.35">
      <c r="A221" s="4"/>
      <c r="B221" s="4" t="s">
        <v>133</v>
      </c>
      <c r="C221" s="4"/>
      <c r="D221" s="4" t="s">
        <v>51</v>
      </c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 x14ac:dyDescent="0.35">
      <c r="A222" s="4" t="s">
        <v>118</v>
      </c>
      <c r="B222" s="4" t="s">
        <v>119</v>
      </c>
      <c r="C222" s="4" t="s">
        <v>120</v>
      </c>
      <c r="D222" s="4" t="s">
        <v>121</v>
      </c>
      <c r="E222" s="4" t="s">
        <v>122</v>
      </c>
      <c r="F222" s="4" t="s">
        <v>123</v>
      </c>
      <c r="G222" s="4" t="s">
        <v>124</v>
      </c>
      <c r="H222" s="4" t="s">
        <v>2</v>
      </c>
      <c r="I222" s="4" t="s">
        <v>125</v>
      </c>
      <c r="J222" s="4" t="s">
        <v>106</v>
      </c>
      <c r="K222" s="4" t="s">
        <v>126</v>
      </c>
      <c r="L222" s="4" t="s">
        <v>127</v>
      </c>
      <c r="M222" s="4" t="s">
        <v>128</v>
      </c>
      <c r="N222" s="4"/>
      <c r="O222" s="4" t="s">
        <v>129</v>
      </c>
      <c r="P222" s="4" t="s">
        <v>130</v>
      </c>
      <c r="Q222" s="4"/>
      <c r="R222" s="4" t="s">
        <v>131</v>
      </c>
      <c r="S222" s="4" t="s">
        <v>121</v>
      </c>
      <c r="T222" s="4" t="s">
        <v>132</v>
      </c>
    </row>
    <row r="223" spans="1:20" x14ac:dyDescent="0.35">
      <c r="A223" s="4"/>
      <c r="B223" s="4" t="s">
        <v>133</v>
      </c>
      <c r="C223" s="4"/>
      <c r="D223" s="4" t="s">
        <v>52</v>
      </c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 x14ac:dyDescent="0.35">
      <c r="A224" s="4" t="s">
        <v>118</v>
      </c>
      <c r="B224" s="4" t="s">
        <v>119</v>
      </c>
      <c r="C224" s="4" t="s">
        <v>120</v>
      </c>
      <c r="D224" s="4" t="s">
        <v>121</v>
      </c>
      <c r="E224" s="4" t="s">
        <v>122</v>
      </c>
      <c r="F224" s="4" t="s">
        <v>123</v>
      </c>
      <c r="G224" s="4" t="s">
        <v>124</v>
      </c>
      <c r="H224" s="4" t="s">
        <v>2</v>
      </c>
      <c r="I224" s="4" t="s">
        <v>125</v>
      </c>
      <c r="J224" s="4" t="s">
        <v>106</v>
      </c>
      <c r="K224" s="4" t="s">
        <v>126</v>
      </c>
      <c r="L224" s="4" t="s">
        <v>127</v>
      </c>
      <c r="M224" s="4" t="s">
        <v>128</v>
      </c>
      <c r="N224" s="4"/>
      <c r="O224" s="4" t="s">
        <v>129</v>
      </c>
      <c r="P224" s="4" t="s">
        <v>130</v>
      </c>
      <c r="Q224" s="4"/>
      <c r="R224" s="4" t="s">
        <v>131</v>
      </c>
      <c r="S224" s="4" t="s">
        <v>121</v>
      </c>
      <c r="T224" s="4" t="s">
        <v>132</v>
      </c>
    </row>
    <row r="225" spans="1:20" x14ac:dyDescent="0.35">
      <c r="A225" s="4"/>
      <c r="B225" s="4" t="s">
        <v>133</v>
      </c>
      <c r="C225" s="4"/>
      <c r="D225" s="4" t="s">
        <v>53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 x14ac:dyDescent="0.35">
      <c r="A226" s="4" t="s">
        <v>118</v>
      </c>
      <c r="B226" s="4" t="s">
        <v>119</v>
      </c>
      <c r="C226" s="4" t="s">
        <v>120</v>
      </c>
      <c r="D226" s="4" t="s">
        <v>121</v>
      </c>
      <c r="E226" s="4" t="s">
        <v>122</v>
      </c>
      <c r="F226" s="4" t="s">
        <v>123</v>
      </c>
      <c r="G226" s="4" t="s">
        <v>124</v>
      </c>
      <c r="H226" s="4" t="s">
        <v>2</v>
      </c>
      <c r="I226" s="4" t="s">
        <v>125</v>
      </c>
      <c r="J226" s="4" t="s">
        <v>106</v>
      </c>
      <c r="K226" s="4" t="s">
        <v>126</v>
      </c>
      <c r="L226" s="4" t="s">
        <v>127</v>
      </c>
      <c r="M226" s="4" t="s">
        <v>128</v>
      </c>
      <c r="N226" s="4"/>
      <c r="O226" s="4" t="s">
        <v>129</v>
      </c>
      <c r="P226" s="4" t="s">
        <v>130</v>
      </c>
      <c r="Q226" s="4"/>
      <c r="R226" s="4" t="s">
        <v>131</v>
      </c>
      <c r="S226" s="4" t="s">
        <v>121</v>
      </c>
      <c r="T226" s="4" t="s">
        <v>132</v>
      </c>
    </row>
    <row r="227" spans="1:20" x14ac:dyDescent="0.35">
      <c r="A227" s="4"/>
      <c r="B227" s="4" t="s">
        <v>133</v>
      </c>
      <c r="C227" s="4"/>
      <c r="D227" s="4" t="s">
        <v>54</v>
      </c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 x14ac:dyDescent="0.35">
      <c r="A228" s="4" t="s">
        <v>118</v>
      </c>
      <c r="B228" s="4" t="s">
        <v>119</v>
      </c>
      <c r="C228" s="4" t="s">
        <v>120</v>
      </c>
      <c r="D228" s="4" t="s">
        <v>121</v>
      </c>
      <c r="E228" s="4" t="s">
        <v>122</v>
      </c>
      <c r="F228" s="4" t="s">
        <v>123</v>
      </c>
      <c r="G228" s="4" t="s">
        <v>124</v>
      </c>
      <c r="H228" s="4" t="s">
        <v>2</v>
      </c>
      <c r="I228" s="4" t="s">
        <v>125</v>
      </c>
      <c r="J228" s="4" t="s">
        <v>106</v>
      </c>
      <c r="K228" s="4" t="s">
        <v>126</v>
      </c>
      <c r="L228" s="4" t="s">
        <v>127</v>
      </c>
      <c r="M228" s="4" t="s">
        <v>128</v>
      </c>
      <c r="N228" s="4"/>
      <c r="O228" s="4" t="s">
        <v>129</v>
      </c>
      <c r="P228" s="4" t="s">
        <v>130</v>
      </c>
      <c r="Q228" s="4"/>
      <c r="R228" s="4" t="s">
        <v>131</v>
      </c>
      <c r="S228" s="4" t="s">
        <v>121</v>
      </c>
      <c r="T228" s="4" t="s">
        <v>132</v>
      </c>
    </row>
    <row r="229" spans="1:20" x14ac:dyDescent="0.35">
      <c r="A229" s="4"/>
      <c r="B229" s="4" t="s">
        <v>133</v>
      </c>
      <c r="C229" s="4"/>
      <c r="D229" s="4" t="s">
        <v>55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 x14ac:dyDescent="0.35">
      <c r="A230" s="4" t="s">
        <v>118</v>
      </c>
      <c r="B230" s="4" t="s">
        <v>119</v>
      </c>
      <c r="C230" s="4" t="s">
        <v>120</v>
      </c>
      <c r="D230" s="4" t="s">
        <v>121</v>
      </c>
      <c r="E230" s="4" t="s">
        <v>122</v>
      </c>
      <c r="F230" s="4" t="s">
        <v>123</v>
      </c>
      <c r="G230" s="4" t="s">
        <v>124</v>
      </c>
      <c r="H230" s="4" t="s">
        <v>2</v>
      </c>
      <c r="I230" s="4" t="s">
        <v>125</v>
      </c>
      <c r="J230" s="4" t="s">
        <v>106</v>
      </c>
      <c r="K230" s="4" t="s">
        <v>126</v>
      </c>
      <c r="L230" s="4" t="s">
        <v>127</v>
      </c>
      <c r="M230" s="4" t="s">
        <v>128</v>
      </c>
      <c r="N230" s="4"/>
      <c r="O230" s="4" t="s">
        <v>129</v>
      </c>
      <c r="P230" s="4" t="s">
        <v>130</v>
      </c>
      <c r="Q230" s="4"/>
      <c r="R230" s="4" t="s">
        <v>131</v>
      </c>
      <c r="S230" s="4" t="s">
        <v>121</v>
      </c>
      <c r="T230" s="4" t="s">
        <v>132</v>
      </c>
    </row>
    <row r="231" spans="1:20" x14ac:dyDescent="0.35">
      <c r="A231" s="4"/>
      <c r="B231" s="4" t="s">
        <v>133</v>
      </c>
      <c r="C231" s="4"/>
      <c r="D231" s="4" t="s">
        <v>56</v>
      </c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 x14ac:dyDescent="0.35">
      <c r="A232" s="4" t="s">
        <v>118</v>
      </c>
      <c r="B232" s="4" t="s">
        <v>119</v>
      </c>
      <c r="C232" s="4" t="s">
        <v>120</v>
      </c>
      <c r="D232" s="4" t="s">
        <v>121</v>
      </c>
      <c r="E232" s="4" t="s">
        <v>122</v>
      </c>
      <c r="F232" s="4" t="s">
        <v>123</v>
      </c>
      <c r="G232" s="4" t="s">
        <v>124</v>
      </c>
      <c r="H232" s="4" t="s">
        <v>2</v>
      </c>
      <c r="I232" s="4" t="s">
        <v>125</v>
      </c>
      <c r="J232" s="4" t="s">
        <v>106</v>
      </c>
      <c r="K232" s="4" t="s">
        <v>126</v>
      </c>
      <c r="L232" s="4" t="s">
        <v>127</v>
      </c>
      <c r="M232" s="4" t="s">
        <v>128</v>
      </c>
      <c r="N232" s="4"/>
      <c r="O232" s="4" t="s">
        <v>129</v>
      </c>
      <c r="P232" s="4" t="s">
        <v>130</v>
      </c>
      <c r="Q232" s="4"/>
      <c r="R232" s="4" t="s">
        <v>131</v>
      </c>
      <c r="S232" s="4" t="s">
        <v>121</v>
      </c>
      <c r="T232" s="4" t="s">
        <v>132</v>
      </c>
    </row>
    <row r="233" spans="1:20" x14ac:dyDescent="0.35">
      <c r="A233" s="4"/>
      <c r="B233" s="4" t="s">
        <v>133</v>
      </c>
      <c r="C233" s="4"/>
      <c r="D233" s="4" t="s">
        <v>57</v>
      </c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 x14ac:dyDescent="0.35">
      <c r="A234" s="4" t="s">
        <v>118</v>
      </c>
      <c r="B234" s="4" t="s">
        <v>119</v>
      </c>
      <c r="C234" s="4" t="s">
        <v>120</v>
      </c>
      <c r="D234" s="4" t="s">
        <v>121</v>
      </c>
      <c r="E234" s="4" t="s">
        <v>122</v>
      </c>
      <c r="F234" s="4" t="s">
        <v>123</v>
      </c>
      <c r="G234" s="4" t="s">
        <v>124</v>
      </c>
      <c r="H234" s="4" t="s">
        <v>2</v>
      </c>
      <c r="I234" s="4" t="s">
        <v>125</v>
      </c>
      <c r="J234" s="4" t="s">
        <v>106</v>
      </c>
      <c r="K234" s="4" t="s">
        <v>126</v>
      </c>
      <c r="L234" s="4" t="s">
        <v>127</v>
      </c>
      <c r="M234" s="4" t="s">
        <v>128</v>
      </c>
      <c r="N234" s="4"/>
      <c r="O234" s="4" t="s">
        <v>129</v>
      </c>
      <c r="P234" s="4" t="s">
        <v>130</v>
      </c>
      <c r="Q234" s="4"/>
      <c r="R234" s="4" t="s">
        <v>131</v>
      </c>
      <c r="S234" s="4" t="s">
        <v>121</v>
      </c>
      <c r="T234" s="4" t="s">
        <v>132</v>
      </c>
    </row>
    <row r="235" spans="1:20" x14ac:dyDescent="0.35">
      <c r="A235" s="4"/>
      <c r="B235" s="4" t="s">
        <v>133</v>
      </c>
      <c r="C235" s="4"/>
      <c r="D235" s="4" t="s">
        <v>58</v>
      </c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 x14ac:dyDescent="0.35">
      <c r="A236" s="4" t="s">
        <v>118</v>
      </c>
      <c r="B236" s="4" t="s">
        <v>119</v>
      </c>
      <c r="C236" s="4" t="s">
        <v>120</v>
      </c>
      <c r="D236" s="4" t="s">
        <v>121</v>
      </c>
      <c r="E236" s="4" t="s">
        <v>122</v>
      </c>
      <c r="F236" s="4" t="s">
        <v>123</v>
      </c>
      <c r="G236" s="4" t="s">
        <v>124</v>
      </c>
      <c r="H236" s="4" t="s">
        <v>2</v>
      </c>
      <c r="I236" s="4" t="s">
        <v>125</v>
      </c>
      <c r="J236" s="4" t="s">
        <v>106</v>
      </c>
      <c r="K236" s="4" t="s">
        <v>126</v>
      </c>
      <c r="L236" s="4" t="s">
        <v>127</v>
      </c>
      <c r="M236" s="4" t="s">
        <v>128</v>
      </c>
      <c r="N236" s="4"/>
      <c r="O236" s="4" t="s">
        <v>129</v>
      </c>
      <c r="P236" s="4" t="s">
        <v>130</v>
      </c>
      <c r="Q236" s="4"/>
      <c r="R236" s="4" t="s">
        <v>131</v>
      </c>
      <c r="S236" s="4" t="s">
        <v>121</v>
      </c>
      <c r="T236" s="4" t="s">
        <v>132</v>
      </c>
    </row>
    <row r="237" spans="1:20" x14ac:dyDescent="0.35">
      <c r="A237" s="4"/>
      <c r="B237" s="4" t="s">
        <v>133</v>
      </c>
      <c r="C237" s="4"/>
      <c r="D237" s="4" t="s">
        <v>59</v>
      </c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 x14ac:dyDescent="0.35">
      <c r="A238" s="4" t="s">
        <v>118</v>
      </c>
      <c r="B238" s="4" t="s">
        <v>119</v>
      </c>
      <c r="C238" s="4" t="s">
        <v>120</v>
      </c>
      <c r="D238" s="4" t="s">
        <v>121</v>
      </c>
      <c r="E238" s="4" t="s">
        <v>122</v>
      </c>
      <c r="F238" s="4" t="s">
        <v>123</v>
      </c>
      <c r="G238" s="4" t="s">
        <v>124</v>
      </c>
      <c r="H238" s="4" t="s">
        <v>2</v>
      </c>
      <c r="I238" s="4" t="s">
        <v>125</v>
      </c>
      <c r="J238" s="4" t="s">
        <v>106</v>
      </c>
      <c r="K238" s="4" t="s">
        <v>126</v>
      </c>
      <c r="L238" s="4" t="s">
        <v>127</v>
      </c>
      <c r="M238" s="4" t="s">
        <v>128</v>
      </c>
      <c r="N238" s="4"/>
      <c r="O238" s="4" t="s">
        <v>129</v>
      </c>
      <c r="P238" s="4" t="s">
        <v>130</v>
      </c>
      <c r="Q238" s="4"/>
      <c r="R238" s="4" t="s">
        <v>131</v>
      </c>
      <c r="S238" s="4" t="s">
        <v>121</v>
      </c>
      <c r="T238" s="4" t="s">
        <v>132</v>
      </c>
    </row>
    <row r="239" spans="1:20" x14ac:dyDescent="0.35">
      <c r="A239" s="4"/>
      <c r="B239" s="4" t="s">
        <v>133</v>
      </c>
      <c r="C239" s="4"/>
      <c r="D239" s="4" t="s">
        <v>60</v>
      </c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x14ac:dyDescent="0.35">
      <c r="A240" s="4" t="s">
        <v>118</v>
      </c>
      <c r="B240" s="4" t="s">
        <v>119</v>
      </c>
      <c r="C240" s="4" t="s">
        <v>120</v>
      </c>
      <c r="D240" s="4" t="s">
        <v>121</v>
      </c>
      <c r="E240" s="4" t="s">
        <v>122</v>
      </c>
      <c r="F240" s="4" t="s">
        <v>123</v>
      </c>
      <c r="G240" s="4" t="s">
        <v>124</v>
      </c>
      <c r="H240" s="4" t="s">
        <v>2</v>
      </c>
      <c r="I240" s="4" t="s">
        <v>125</v>
      </c>
      <c r="J240" s="4" t="s">
        <v>106</v>
      </c>
      <c r="K240" s="4" t="s">
        <v>126</v>
      </c>
      <c r="L240" s="4" t="s">
        <v>127</v>
      </c>
      <c r="M240" s="4" t="s">
        <v>128</v>
      </c>
      <c r="N240" s="4"/>
      <c r="O240" s="4" t="s">
        <v>129</v>
      </c>
      <c r="P240" s="4" t="s">
        <v>130</v>
      </c>
      <c r="Q240" s="4"/>
      <c r="R240" s="4" t="s">
        <v>131</v>
      </c>
      <c r="S240" s="4" t="s">
        <v>121</v>
      </c>
      <c r="T240" s="4" t="s">
        <v>132</v>
      </c>
    </row>
    <row r="241" spans="1:20" x14ac:dyDescent="0.35">
      <c r="A241" s="4"/>
      <c r="B241" s="4" t="s">
        <v>133</v>
      </c>
      <c r="C241" s="4"/>
      <c r="D241" s="4" t="s">
        <v>61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 x14ac:dyDescent="0.35">
      <c r="A242" s="4" t="s">
        <v>118</v>
      </c>
      <c r="B242" s="4" t="s">
        <v>119</v>
      </c>
      <c r="C242" s="4" t="s">
        <v>120</v>
      </c>
      <c r="D242" s="4" t="s">
        <v>121</v>
      </c>
      <c r="E242" s="4" t="s">
        <v>122</v>
      </c>
      <c r="F242" s="4" t="s">
        <v>123</v>
      </c>
      <c r="G242" s="4" t="s">
        <v>124</v>
      </c>
      <c r="H242" s="4" t="s">
        <v>2</v>
      </c>
      <c r="I242" s="4" t="s">
        <v>125</v>
      </c>
      <c r="J242" s="4" t="s">
        <v>106</v>
      </c>
      <c r="K242" s="4" t="s">
        <v>126</v>
      </c>
      <c r="L242" s="4" t="s">
        <v>127</v>
      </c>
      <c r="M242" s="4" t="s">
        <v>128</v>
      </c>
      <c r="N242" s="4"/>
      <c r="O242" s="4" t="s">
        <v>129</v>
      </c>
      <c r="P242" s="4" t="s">
        <v>130</v>
      </c>
      <c r="Q242" s="4"/>
      <c r="R242" s="4" t="s">
        <v>131</v>
      </c>
      <c r="S242" s="4" t="s">
        <v>121</v>
      </c>
      <c r="T242" s="4" t="s">
        <v>132</v>
      </c>
    </row>
    <row r="243" spans="1:20" x14ac:dyDescent="0.35">
      <c r="A243" s="4"/>
      <c r="B243" s="4" t="s">
        <v>133</v>
      </c>
      <c r="C243" s="4"/>
      <c r="D243" s="4" t="s">
        <v>62</v>
      </c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 x14ac:dyDescent="0.35">
      <c r="A244" s="4" t="s">
        <v>118</v>
      </c>
      <c r="B244" s="4" t="s">
        <v>119</v>
      </c>
      <c r="C244" s="4" t="s">
        <v>120</v>
      </c>
      <c r="D244" s="4" t="s">
        <v>121</v>
      </c>
      <c r="E244" s="4" t="s">
        <v>122</v>
      </c>
      <c r="F244" s="4" t="s">
        <v>123</v>
      </c>
      <c r="G244" s="4" t="s">
        <v>124</v>
      </c>
      <c r="H244" s="4" t="s">
        <v>2</v>
      </c>
      <c r="I244" s="4" t="s">
        <v>125</v>
      </c>
      <c r="J244" s="4" t="s">
        <v>106</v>
      </c>
      <c r="K244" s="4" t="s">
        <v>126</v>
      </c>
      <c r="L244" s="4" t="s">
        <v>127</v>
      </c>
      <c r="M244" s="4" t="s">
        <v>128</v>
      </c>
      <c r="N244" s="4"/>
      <c r="O244" s="4" t="s">
        <v>129</v>
      </c>
      <c r="P244" s="4" t="s">
        <v>130</v>
      </c>
      <c r="Q244" s="4"/>
      <c r="R244" s="4" t="s">
        <v>131</v>
      </c>
      <c r="S244" s="4" t="s">
        <v>121</v>
      </c>
      <c r="T244" s="4" t="s">
        <v>132</v>
      </c>
    </row>
    <row r="245" spans="1:20" x14ac:dyDescent="0.35">
      <c r="A245" s="4"/>
      <c r="B245" s="4" t="s">
        <v>133</v>
      </c>
      <c r="C245" s="4"/>
      <c r="D245" s="4" t="s">
        <v>63</v>
      </c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 x14ac:dyDescent="0.35">
      <c r="A246" s="4" t="s">
        <v>118</v>
      </c>
      <c r="B246" s="4" t="s">
        <v>119</v>
      </c>
      <c r="C246" s="4" t="s">
        <v>120</v>
      </c>
      <c r="D246" s="4" t="s">
        <v>121</v>
      </c>
      <c r="E246" s="4" t="s">
        <v>122</v>
      </c>
      <c r="F246" s="4" t="s">
        <v>123</v>
      </c>
      <c r="G246" s="4" t="s">
        <v>124</v>
      </c>
      <c r="H246" s="4" t="s">
        <v>2</v>
      </c>
      <c r="I246" s="4" t="s">
        <v>125</v>
      </c>
      <c r="J246" s="4" t="s">
        <v>106</v>
      </c>
      <c r="K246" s="4" t="s">
        <v>126</v>
      </c>
      <c r="L246" s="4" t="s">
        <v>127</v>
      </c>
      <c r="M246" s="4" t="s">
        <v>128</v>
      </c>
      <c r="N246" s="4"/>
      <c r="O246" s="4" t="s">
        <v>129</v>
      </c>
      <c r="P246" s="4" t="s">
        <v>130</v>
      </c>
      <c r="Q246" s="4"/>
      <c r="R246" s="4" t="s">
        <v>131</v>
      </c>
      <c r="S246" s="4" t="s">
        <v>121</v>
      </c>
      <c r="T246" s="4" t="s">
        <v>132</v>
      </c>
    </row>
    <row r="247" spans="1:20" x14ac:dyDescent="0.35">
      <c r="A247" s="4"/>
      <c r="B247" s="4" t="s">
        <v>133</v>
      </c>
      <c r="C247" s="4"/>
      <c r="D247" s="4" t="s">
        <v>64</v>
      </c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 x14ac:dyDescent="0.35">
      <c r="A248" s="4" t="s">
        <v>118</v>
      </c>
      <c r="B248" s="4" t="s">
        <v>119</v>
      </c>
      <c r="C248" s="4" t="s">
        <v>120</v>
      </c>
      <c r="D248" s="4" t="s">
        <v>121</v>
      </c>
      <c r="E248" s="4" t="s">
        <v>122</v>
      </c>
      <c r="F248" s="4" t="s">
        <v>123</v>
      </c>
      <c r="G248" s="4" t="s">
        <v>124</v>
      </c>
      <c r="H248" s="4" t="s">
        <v>2</v>
      </c>
      <c r="I248" s="4" t="s">
        <v>125</v>
      </c>
      <c r="J248" s="4" t="s">
        <v>106</v>
      </c>
      <c r="K248" s="4" t="s">
        <v>126</v>
      </c>
      <c r="L248" s="4" t="s">
        <v>127</v>
      </c>
      <c r="M248" s="4" t="s">
        <v>128</v>
      </c>
      <c r="N248" s="4"/>
      <c r="O248" s="4" t="s">
        <v>129</v>
      </c>
      <c r="P248" s="4" t="s">
        <v>130</v>
      </c>
      <c r="Q248" s="4"/>
      <c r="R248" s="4" t="s">
        <v>131</v>
      </c>
      <c r="S248" s="4" t="s">
        <v>121</v>
      </c>
      <c r="T248" s="4" t="s">
        <v>132</v>
      </c>
    </row>
    <row r="249" spans="1:20" x14ac:dyDescent="0.35">
      <c r="A249" s="4"/>
      <c r="B249" s="4" t="s">
        <v>133</v>
      </c>
      <c r="C249" s="4"/>
      <c r="D249" s="4" t="s">
        <v>65</v>
      </c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 x14ac:dyDescent="0.35">
      <c r="A250" s="4" t="s">
        <v>118</v>
      </c>
      <c r="B250" s="4" t="s">
        <v>119</v>
      </c>
      <c r="C250" s="4" t="s">
        <v>120</v>
      </c>
      <c r="D250" s="4" t="s">
        <v>121</v>
      </c>
      <c r="E250" s="4" t="s">
        <v>122</v>
      </c>
      <c r="F250" s="4" t="s">
        <v>123</v>
      </c>
      <c r="G250" s="4" t="s">
        <v>124</v>
      </c>
      <c r="H250" s="4" t="s">
        <v>2</v>
      </c>
      <c r="I250" s="4" t="s">
        <v>125</v>
      </c>
      <c r="J250" s="4" t="s">
        <v>106</v>
      </c>
      <c r="K250" s="4" t="s">
        <v>126</v>
      </c>
      <c r="L250" s="4" t="s">
        <v>127</v>
      </c>
      <c r="M250" s="4" t="s">
        <v>128</v>
      </c>
      <c r="N250" s="4"/>
      <c r="O250" s="4" t="s">
        <v>129</v>
      </c>
      <c r="P250" s="4" t="s">
        <v>130</v>
      </c>
      <c r="Q250" s="4"/>
      <c r="R250" s="4" t="s">
        <v>131</v>
      </c>
      <c r="S250" s="4" t="s">
        <v>121</v>
      </c>
      <c r="T250" s="4" t="s">
        <v>132</v>
      </c>
    </row>
    <row r="251" spans="1:20" x14ac:dyDescent="0.35">
      <c r="A251" s="4"/>
      <c r="B251" s="4" t="s">
        <v>133</v>
      </c>
      <c r="C251" s="4"/>
      <c r="D251" s="4" t="s">
        <v>66</v>
      </c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 x14ac:dyDescent="0.35">
      <c r="A252" s="4" t="s">
        <v>118</v>
      </c>
      <c r="B252" s="4" t="s">
        <v>119</v>
      </c>
      <c r="C252" s="4" t="s">
        <v>120</v>
      </c>
      <c r="D252" s="4" t="s">
        <v>121</v>
      </c>
      <c r="E252" s="4" t="s">
        <v>122</v>
      </c>
      <c r="F252" s="4" t="s">
        <v>123</v>
      </c>
      <c r="G252" s="4" t="s">
        <v>124</v>
      </c>
      <c r="H252" s="4" t="s">
        <v>2</v>
      </c>
      <c r="I252" s="4" t="s">
        <v>125</v>
      </c>
      <c r="J252" s="4" t="s">
        <v>106</v>
      </c>
      <c r="K252" s="4" t="s">
        <v>126</v>
      </c>
      <c r="L252" s="4" t="s">
        <v>127</v>
      </c>
      <c r="M252" s="4" t="s">
        <v>128</v>
      </c>
      <c r="N252" s="4"/>
      <c r="O252" s="4" t="s">
        <v>129</v>
      </c>
      <c r="P252" s="4" t="s">
        <v>130</v>
      </c>
      <c r="Q252" s="4"/>
      <c r="R252" s="4" t="s">
        <v>131</v>
      </c>
      <c r="S252" s="4" t="s">
        <v>121</v>
      </c>
      <c r="T252" s="4" t="s">
        <v>132</v>
      </c>
    </row>
    <row r="253" spans="1:20" x14ac:dyDescent="0.35">
      <c r="A253" s="4"/>
      <c r="B253" s="4" t="s">
        <v>133</v>
      </c>
      <c r="C253" s="4"/>
      <c r="D253" s="4" t="s">
        <v>287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 x14ac:dyDescent="0.35">
      <c r="A254" s="4" t="s">
        <v>118</v>
      </c>
      <c r="B254" s="4" t="s">
        <v>119</v>
      </c>
      <c r="C254" s="4" t="s">
        <v>120</v>
      </c>
      <c r="D254" s="4" t="s">
        <v>121</v>
      </c>
      <c r="E254" s="4" t="s">
        <v>122</v>
      </c>
      <c r="F254" s="4" t="s">
        <v>123</v>
      </c>
      <c r="G254" s="4" t="s">
        <v>124</v>
      </c>
      <c r="H254" s="4" t="s">
        <v>2</v>
      </c>
      <c r="I254" s="4" t="s">
        <v>125</v>
      </c>
      <c r="J254" s="4" t="s">
        <v>106</v>
      </c>
      <c r="K254" s="4" t="s">
        <v>126</v>
      </c>
      <c r="L254" s="4" t="s">
        <v>127</v>
      </c>
      <c r="M254" s="4" t="s">
        <v>128</v>
      </c>
      <c r="N254" s="4"/>
      <c r="O254" s="4" t="s">
        <v>129</v>
      </c>
      <c r="P254" s="4" t="s">
        <v>130</v>
      </c>
      <c r="Q254" s="4"/>
      <c r="R254" s="4" t="s">
        <v>131</v>
      </c>
      <c r="S254" s="4" t="s">
        <v>121</v>
      </c>
      <c r="T254" s="4" t="s">
        <v>132</v>
      </c>
    </row>
    <row r="255" spans="1:20" x14ac:dyDescent="0.35">
      <c r="A255" s="4"/>
      <c r="B255" s="4" t="s">
        <v>133</v>
      </c>
      <c r="C255" s="4"/>
      <c r="D255" s="4" t="s">
        <v>68</v>
      </c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 x14ac:dyDescent="0.35">
      <c r="A256" s="4" t="s">
        <v>118</v>
      </c>
      <c r="B256" s="4" t="s">
        <v>119</v>
      </c>
      <c r="C256" s="4" t="s">
        <v>120</v>
      </c>
      <c r="D256" s="4" t="s">
        <v>121</v>
      </c>
      <c r="E256" s="4" t="s">
        <v>122</v>
      </c>
      <c r="F256" s="4" t="s">
        <v>123</v>
      </c>
      <c r="G256" s="4" t="s">
        <v>124</v>
      </c>
      <c r="H256" s="4" t="s">
        <v>2</v>
      </c>
      <c r="I256" s="4" t="s">
        <v>125</v>
      </c>
      <c r="J256" s="4" t="s">
        <v>106</v>
      </c>
      <c r="K256" s="4" t="s">
        <v>126</v>
      </c>
      <c r="L256" s="4" t="s">
        <v>127</v>
      </c>
      <c r="M256" s="4" t="s">
        <v>128</v>
      </c>
      <c r="N256" s="4"/>
      <c r="O256" s="4" t="s">
        <v>129</v>
      </c>
      <c r="P256" s="4" t="s">
        <v>130</v>
      </c>
      <c r="Q256" s="4"/>
      <c r="R256" s="4" t="s">
        <v>131</v>
      </c>
      <c r="S256" s="4" t="s">
        <v>121</v>
      </c>
      <c r="T256" s="4" t="s">
        <v>132</v>
      </c>
    </row>
    <row r="257" spans="1:20" x14ac:dyDescent="0.35">
      <c r="A257" s="4"/>
      <c r="B257" s="4" t="s">
        <v>133</v>
      </c>
      <c r="C257" s="4"/>
      <c r="D257" s="4" t="s">
        <v>366</v>
      </c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 x14ac:dyDescent="0.35">
      <c r="A258" s="4" t="s">
        <v>118</v>
      </c>
      <c r="B258" s="4" t="s">
        <v>119</v>
      </c>
      <c r="C258" s="4" t="s">
        <v>120</v>
      </c>
      <c r="D258" s="4" t="s">
        <v>121</v>
      </c>
      <c r="E258" s="4" t="s">
        <v>122</v>
      </c>
      <c r="F258" s="4" t="s">
        <v>123</v>
      </c>
      <c r="G258" s="4" t="s">
        <v>124</v>
      </c>
      <c r="H258" s="4" t="s">
        <v>2</v>
      </c>
      <c r="I258" s="4" t="s">
        <v>125</v>
      </c>
      <c r="J258" s="4" t="s">
        <v>106</v>
      </c>
      <c r="K258" s="4" t="s">
        <v>126</v>
      </c>
      <c r="L258" s="4" t="s">
        <v>127</v>
      </c>
      <c r="M258" s="4" t="s">
        <v>128</v>
      </c>
      <c r="N258" s="4"/>
      <c r="O258" s="4" t="s">
        <v>129</v>
      </c>
      <c r="P258" s="4" t="s">
        <v>130</v>
      </c>
      <c r="Q258" s="4"/>
      <c r="R258" s="4" t="s">
        <v>131</v>
      </c>
      <c r="S258" s="4" t="s">
        <v>121</v>
      </c>
      <c r="T258" s="4" t="s">
        <v>132</v>
      </c>
    </row>
    <row r="259" spans="1:20" x14ac:dyDescent="0.35">
      <c r="A259" s="4"/>
      <c r="B259" s="4" t="s">
        <v>133</v>
      </c>
      <c r="C259" s="4"/>
      <c r="D259" s="4" t="s">
        <v>69</v>
      </c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 x14ac:dyDescent="0.35">
      <c r="A260" s="4" t="s">
        <v>118</v>
      </c>
      <c r="B260" s="4" t="s">
        <v>119</v>
      </c>
      <c r="C260" s="4" t="s">
        <v>120</v>
      </c>
      <c r="D260" s="4" t="s">
        <v>121</v>
      </c>
      <c r="E260" s="4" t="s">
        <v>122</v>
      </c>
      <c r="F260" s="4" t="s">
        <v>123</v>
      </c>
      <c r="G260" s="4" t="s">
        <v>124</v>
      </c>
      <c r="H260" s="4" t="s">
        <v>2</v>
      </c>
      <c r="I260" s="4" t="s">
        <v>125</v>
      </c>
      <c r="J260" s="4" t="s">
        <v>106</v>
      </c>
      <c r="K260" s="4" t="s">
        <v>126</v>
      </c>
      <c r="L260" s="4" t="s">
        <v>127</v>
      </c>
      <c r="M260" s="4" t="s">
        <v>128</v>
      </c>
      <c r="N260" s="4"/>
      <c r="O260" s="4" t="s">
        <v>129</v>
      </c>
      <c r="P260" s="4" t="s">
        <v>130</v>
      </c>
      <c r="Q260" s="4"/>
      <c r="R260" s="4" t="s">
        <v>131</v>
      </c>
      <c r="S260" s="4" t="s">
        <v>121</v>
      </c>
      <c r="T260" s="4" t="s">
        <v>132</v>
      </c>
    </row>
    <row r="261" spans="1:20" x14ac:dyDescent="0.35">
      <c r="A261" s="4"/>
      <c r="B261" s="4" t="s">
        <v>133</v>
      </c>
      <c r="C261" s="4"/>
      <c r="D261" s="4" t="s">
        <v>70</v>
      </c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 x14ac:dyDescent="0.35">
      <c r="A262" s="4" t="s">
        <v>118</v>
      </c>
      <c r="B262" s="4" t="s">
        <v>119</v>
      </c>
      <c r="C262" s="4" t="s">
        <v>120</v>
      </c>
      <c r="D262" s="4" t="s">
        <v>121</v>
      </c>
      <c r="E262" s="4" t="s">
        <v>122</v>
      </c>
      <c r="F262" s="4" t="s">
        <v>123</v>
      </c>
      <c r="G262" s="4" t="s">
        <v>124</v>
      </c>
      <c r="H262" s="4" t="s">
        <v>2</v>
      </c>
      <c r="I262" s="4" t="s">
        <v>125</v>
      </c>
      <c r="J262" s="4" t="s">
        <v>106</v>
      </c>
      <c r="K262" s="4" t="s">
        <v>126</v>
      </c>
      <c r="L262" s="4" t="s">
        <v>127</v>
      </c>
      <c r="M262" s="4" t="s">
        <v>128</v>
      </c>
      <c r="N262" s="4"/>
      <c r="O262" s="4" t="s">
        <v>129</v>
      </c>
      <c r="P262" s="4" t="s">
        <v>130</v>
      </c>
      <c r="Q262" s="4"/>
      <c r="R262" s="4" t="s">
        <v>131</v>
      </c>
      <c r="S262" s="4" t="s">
        <v>121</v>
      </c>
      <c r="T262" s="4" t="s">
        <v>132</v>
      </c>
    </row>
    <row r="263" spans="1:20" x14ac:dyDescent="0.35">
      <c r="A263" s="4"/>
      <c r="B263" s="4" t="s">
        <v>133</v>
      </c>
      <c r="C263" s="4"/>
      <c r="D263" s="4" t="s">
        <v>71</v>
      </c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 x14ac:dyDescent="0.35">
      <c r="A264" s="4" t="s">
        <v>118</v>
      </c>
      <c r="B264" s="4" t="s">
        <v>119</v>
      </c>
      <c r="C264" s="4" t="s">
        <v>120</v>
      </c>
      <c r="D264" s="4" t="s">
        <v>121</v>
      </c>
      <c r="E264" s="4" t="s">
        <v>122</v>
      </c>
      <c r="F264" s="4" t="s">
        <v>123</v>
      </c>
      <c r="G264" s="4" t="s">
        <v>124</v>
      </c>
      <c r="H264" s="4" t="s">
        <v>2</v>
      </c>
      <c r="I264" s="4" t="s">
        <v>125</v>
      </c>
      <c r="J264" s="4" t="s">
        <v>106</v>
      </c>
      <c r="K264" s="4" t="s">
        <v>126</v>
      </c>
      <c r="L264" s="4" t="s">
        <v>127</v>
      </c>
      <c r="M264" s="4" t="s">
        <v>128</v>
      </c>
      <c r="N264" s="4"/>
      <c r="O264" s="4" t="s">
        <v>129</v>
      </c>
      <c r="P264" s="4" t="s">
        <v>130</v>
      </c>
      <c r="Q264" s="4"/>
      <c r="R264" s="4" t="s">
        <v>131</v>
      </c>
      <c r="S264" s="4" t="s">
        <v>121</v>
      </c>
      <c r="T264" s="4" t="s">
        <v>132</v>
      </c>
    </row>
    <row r="265" spans="1:20" x14ac:dyDescent="0.35">
      <c r="A265" s="4"/>
      <c r="B265" s="4" t="s">
        <v>133</v>
      </c>
      <c r="C265" s="4"/>
      <c r="D265" s="4" t="s">
        <v>72</v>
      </c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 x14ac:dyDescent="0.35">
      <c r="A266" s="4" t="s">
        <v>118</v>
      </c>
      <c r="B266" s="4" t="s">
        <v>119</v>
      </c>
      <c r="C266" s="4" t="s">
        <v>120</v>
      </c>
      <c r="D266" s="4" t="s">
        <v>121</v>
      </c>
      <c r="E266" s="4" t="s">
        <v>122</v>
      </c>
      <c r="F266" s="4" t="s">
        <v>123</v>
      </c>
      <c r="G266" s="4" t="s">
        <v>124</v>
      </c>
      <c r="H266" s="4" t="s">
        <v>2</v>
      </c>
      <c r="I266" s="4" t="s">
        <v>125</v>
      </c>
      <c r="J266" s="4" t="s">
        <v>106</v>
      </c>
      <c r="K266" s="4" t="s">
        <v>126</v>
      </c>
      <c r="L266" s="4" t="s">
        <v>127</v>
      </c>
      <c r="M266" s="4" t="s">
        <v>128</v>
      </c>
      <c r="N266" s="4"/>
      <c r="O266" s="4" t="s">
        <v>129</v>
      </c>
      <c r="P266" s="4" t="s">
        <v>130</v>
      </c>
      <c r="Q266" s="4"/>
      <c r="R266" s="4" t="s">
        <v>131</v>
      </c>
      <c r="S266" s="4" t="s">
        <v>121</v>
      </c>
      <c r="T266" s="4" t="s">
        <v>132</v>
      </c>
    </row>
    <row r="267" spans="1:20" x14ac:dyDescent="0.35">
      <c r="A267" s="4"/>
      <c r="B267" s="4" t="s">
        <v>133</v>
      </c>
      <c r="C267" s="4"/>
      <c r="D267" s="4" t="s">
        <v>73</v>
      </c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 x14ac:dyDescent="0.35">
      <c r="A268" s="4" t="s">
        <v>118</v>
      </c>
      <c r="B268" s="4" t="s">
        <v>119</v>
      </c>
      <c r="C268" s="4" t="s">
        <v>120</v>
      </c>
      <c r="D268" s="4" t="s">
        <v>121</v>
      </c>
      <c r="E268" s="4" t="s">
        <v>122</v>
      </c>
      <c r="F268" s="4" t="s">
        <v>123</v>
      </c>
      <c r="G268" s="4" t="s">
        <v>124</v>
      </c>
      <c r="H268" s="4" t="s">
        <v>2</v>
      </c>
      <c r="I268" s="4" t="s">
        <v>125</v>
      </c>
      <c r="J268" s="4" t="s">
        <v>106</v>
      </c>
      <c r="K268" s="4" t="s">
        <v>126</v>
      </c>
      <c r="L268" s="4" t="s">
        <v>127</v>
      </c>
      <c r="M268" s="4" t="s">
        <v>128</v>
      </c>
      <c r="N268" s="4"/>
      <c r="O268" s="4" t="s">
        <v>129</v>
      </c>
      <c r="P268" s="4" t="s">
        <v>130</v>
      </c>
      <c r="Q268" s="4"/>
      <c r="R268" s="4" t="s">
        <v>131</v>
      </c>
      <c r="S268" s="4" t="s">
        <v>121</v>
      </c>
      <c r="T268" s="4" t="s">
        <v>132</v>
      </c>
    </row>
    <row r="269" spans="1:20" x14ac:dyDescent="0.35">
      <c r="A269" s="4"/>
      <c r="B269" s="4" t="s">
        <v>133</v>
      </c>
      <c r="C269" s="4"/>
      <c r="D269" s="4" t="s">
        <v>74</v>
      </c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 x14ac:dyDescent="0.35">
      <c r="A270" s="4" t="s">
        <v>118</v>
      </c>
      <c r="B270" s="4" t="s">
        <v>119</v>
      </c>
      <c r="C270" s="4" t="s">
        <v>120</v>
      </c>
      <c r="D270" s="4" t="s">
        <v>121</v>
      </c>
      <c r="E270" s="4" t="s">
        <v>122</v>
      </c>
      <c r="F270" s="4" t="s">
        <v>123</v>
      </c>
      <c r="G270" s="4" t="s">
        <v>124</v>
      </c>
      <c r="H270" s="4" t="s">
        <v>2</v>
      </c>
      <c r="I270" s="4" t="s">
        <v>125</v>
      </c>
      <c r="J270" s="4" t="s">
        <v>106</v>
      </c>
      <c r="K270" s="4" t="s">
        <v>126</v>
      </c>
      <c r="L270" s="4" t="s">
        <v>127</v>
      </c>
      <c r="M270" s="4" t="s">
        <v>128</v>
      </c>
      <c r="N270" s="4"/>
      <c r="O270" s="4" t="s">
        <v>129</v>
      </c>
      <c r="P270" s="4" t="s">
        <v>130</v>
      </c>
      <c r="Q270" s="4"/>
      <c r="R270" s="4" t="s">
        <v>131</v>
      </c>
      <c r="S270" s="4" t="s">
        <v>121</v>
      </c>
      <c r="T270" s="4" t="s">
        <v>132</v>
      </c>
    </row>
    <row r="271" spans="1:20" x14ac:dyDescent="0.35">
      <c r="A271" s="4"/>
      <c r="B271" s="4" t="s">
        <v>133</v>
      </c>
      <c r="C271" s="4"/>
      <c r="D271" s="4" t="s">
        <v>75</v>
      </c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 x14ac:dyDescent="0.35">
      <c r="A272" s="4" t="s">
        <v>118</v>
      </c>
      <c r="B272" s="4" t="s">
        <v>119</v>
      </c>
      <c r="C272" s="4" t="s">
        <v>120</v>
      </c>
      <c r="D272" s="4" t="s">
        <v>121</v>
      </c>
      <c r="E272" s="4" t="s">
        <v>122</v>
      </c>
      <c r="F272" s="4" t="s">
        <v>123</v>
      </c>
      <c r="G272" s="4" t="s">
        <v>124</v>
      </c>
      <c r="H272" s="4" t="s">
        <v>2</v>
      </c>
      <c r="I272" s="4" t="s">
        <v>125</v>
      </c>
      <c r="J272" s="4" t="s">
        <v>106</v>
      </c>
      <c r="K272" s="4" t="s">
        <v>126</v>
      </c>
      <c r="L272" s="4" t="s">
        <v>127</v>
      </c>
      <c r="M272" s="4" t="s">
        <v>128</v>
      </c>
      <c r="N272" s="4"/>
      <c r="O272" s="4" t="s">
        <v>129</v>
      </c>
      <c r="P272" s="4" t="s">
        <v>130</v>
      </c>
      <c r="Q272" s="4"/>
      <c r="R272" s="4" t="s">
        <v>131</v>
      </c>
      <c r="S272" s="4" t="s">
        <v>121</v>
      </c>
      <c r="T272" s="4" t="s">
        <v>132</v>
      </c>
    </row>
    <row r="273" spans="1:20" x14ac:dyDescent="0.35">
      <c r="A273" s="4"/>
      <c r="B273" s="4" t="s">
        <v>133</v>
      </c>
      <c r="C273" s="4"/>
      <c r="D273" s="4" t="s">
        <v>76</v>
      </c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 x14ac:dyDescent="0.35">
      <c r="A274" s="4" t="s">
        <v>118</v>
      </c>
      <c r="B274" s="4" t="s">
        <v>119</v>
      </c>
      <c r="C274" s="4" t="s">
        <v>120</v>
      </c>
      <c r="D274" s="4" t="s">
        <v>121</v>
      </c>
      <c r="E274" s="4" t="s">
        <v>122</v>
      </c>
      <c r="F274" s="4" t="s">
        <v>123</v>
      </c>
      <c r="G274" s="4" t="s">
        <v>124</v>
      </c>
      <c r="H274" s="4" t="s">
        <v>2</v>
      </c>
      <c r="I274" s="4" t="s">
        <v>125</v>
      </c>
      <c r="J274" s="4" t="s">
        <v>106</v>
      </c>
      <c r="K274" s="4" t="s">
        <v>126</v>
      </c>
      <c r="L274" s="4" t="s">
        <v>127</v>
      </c>
      <c r="M274" s="4" t="s">
        <v>128</v>
      </c>
      <c r="N274" s="4"/>
      <c r="O274" s="4" t="s">
        <v>129</v>
      </c>
      <c r="P274" s="4" t="s">
        <v>130</v>
      </c>
      <c r="Q274" s="4"/>
      <c r="R274" s="4" t="s">
        <v>131</v>
      </c>
      <c r="S274" s="4" t="s">
        <v>121</v>
      </c>
      <c r="T274" s="4" t="s">
        <v>132</v>
      </c>
    </row>
    <row r="275" spans="1:20" x14ac:dyDescent="0.35">
      <c r="A275" s="4"/>
      <c r="B275" s="4" t="s">
        <v>133</v>
      </c>
      <c r="C275" s="4"/>
      <c r="D275" s="4" t="s">
        <v>77</v>
      </c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 x14ac:dyDescent="0.35">
      <c r="A276" s="4" t="s">
        <v>118</v>
      </c>
      <c r="B276" s="4" t="s">
        <v>119</v>
      </c>
      <c r="C276" s="4" t="s">
        <v>120</v>
      </c>
      <c r="D276" s="4" t="s">
        <v>121</v>
      </c>
      <c r="E276" s="4" t="s">
        <v>122</v>
      </c>
      <c r="F276" s="4" t="s">
        <v>123</v>
      </c>
      <c r="G276" s="4" t="s">
        <v>124</v>
      </c>
      <c r="H276" s="4" t="s">
        <v>2</v>
      </c>
      <c r="I276" s="4" t="s">
        <v>125</v>
      </c>
      <c r="J276" s="4" t="s">
        <v>106</v>
      </c>
      <c r="K276" s="4" t="s">
        <v>126</v>
      </c>
      <c r="L276" s="4" t="s">
        <v>127</v>
      </c>
      <c r="M276" s="4" t="s">
        <v>128</v>
      </c>
      <c r="N276" s="4"/>
      <c r="O276" s="4" t="s">
        <v>129</v>
      </c>
      <c r="P276" s="4" t="s">
        <v>130</v>
      </c>
      <c r="Q276" s="4"/>
      <c r="R276" s="4" t="s">
        <v>131</v>
      </c>
      <c r="S276" s="4" t="s">
        <v>121</v>
      </c>
      <c r="T276" s="4" t="s">
        <v>132</v>
      </c>
    </row>
    <row r="277" spans="1:20" x14ac:dyDescent="0.35">
      <c r="A277" s="4"/>
      <c r="B277" s="4" t="s">
        <v>133</v>
      </c>
      <c r="C277" s="4"/>
      <c r="D277" s="4" t="s">
        <v>78</v>
      </c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 x14ac:dyDescent="0.35">
      <c r="A278" s="4" t="s">
        <v>118</v>
      </c>
      <c r="B278" s="4" t="s">
        <v>119</v>
      </c>
      <c r="C278" s="4" t="s">
        <v>120</v>
      </c>
      <c r="D278" s="4" t="s">
        <v>121</v>
      </c>
      <c r="E278" s="4" t="s">
        <v>122</v>
      </c>
      <c r="F278" s="4" t="s">
        <v>123</v>
      </c>
      <c r="G278" s="4" t="s">
        <v>124</v>
      </c>
      <c r="H278" s="4" t="s">
        <v>2</v>
      </c>
      <c r="I278" s="4" t="s">
        <v>125</v>
      </c>
      <c r="J278" s="4" t="s">
        <v>106</v>
      </c>
      <c r="K278" s="4" t="s">
        <v>126</v>
      </c>
      <c r="L278" s="4" t="s">
        <v>127</v>
      </c>
      <c r="M278" s="4" t="s">
        <v>128</v>
      </c>
      <c r="N278" s="4"/>
      <c r="O278" s="4" t="s">
        <v>129</v>
      </c>
      <c r="P278" s="4" t="s">
        <v>130</v>
      </c>
      <c r="Q278" s="4"/>
      <c r="R278" s="4" t="s">
        <v>131</v>
      </c>
      <c r="S278" s="4" t="s">
        <v>121</v>
      </c>
      <c r="T278" s="4" t="s">
        <v>132</v>
      </c>
    </row>
    <row r="279" spans="1:20" x14ac:dyDescent="0.35">
      <c r="A279" s="4"/>
      <c r="B279" s="4" t="s">
        <v>133</v>
      </c>
      <c r="C279" s="4"/>
      <c r="D279" s="4" t="s">
        <v>79</v>
      </c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 x14ac:dyDescent="0.35">
      <c r="A280" s="4" t="s">
        <v>118</v>
      </c>
      <c r="B280" s="4" t="s">
        <v>119</v>
      </c>
      <c r="C280" s="4" t="s">
        <v>120</v>
      </c>
      <c r="D280" s="4" t="s">
        <v>121</v>
      </c>
      <c r="E280" s="4" t="s">
        <v>122</v>
      </c>
      <c r="F280" s="4" t="s">
        <v>123</v>
      </c>
      <c r="G280" s="4" t="s">
        <v>124</v>
      </c>
      <c r="H280" s="4" t="s">
        <v>2</v>
      </c>
      <c r="I280" s="4" t="s">
        <v>125</v>
      </c>
      <c r="J280" s="4" t="s">
        <v>106</v>
      </c>
      <c r="K280" s="4" t="s">
        <v>126</v>
      </c>
      <c r="L280" s="4" t="s">
        <v>127</v>
      </c>
      <c r="M280" s="4" t="s">
        <v>128</v>
      </c>
      <c r="N280" s="4"/>
      <c r="O280" s="4" t="s">
        <v>129</v>
      </c>
      <c r="P280" s="4" t="s">
        <v>130</v>
      </c>
      <c r="Q280" s="4"/>
      <c r="R280" s="4" t="s">
        <v>131</v>
      </c>
      <c r="S280" s="4" t="s">
        <v>121</v>
      </c>
      <c r="T280" s="4" t="s">
        <v>132</v>
      </c>
    </row>
    <row r="281" spans="1:20" x14ac:dyDescent="0.35">
      <c r="A281" s="4"/>
      <c r="B281" s="4" t="s">
        <v>133</v>
      </c>
      <c r="C281" s="4"/>
      <c r="D281" s="4" t="s">
        <v>80</v>
      </c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 x14ac:dyDescent="0.35">
      <c r="A282" s="4" t="s">
        <v>118</v>
      </c>
      <c r="B282" s="4" t="s">
        <v>119</v>
      </c>
      <c r="C282" s="4" t="s">
        <v>120</v>
      </c>
      <c r="D282" s="4" t="s">
        <v>121</v>
      </c>
      <c r="E282" s="4" t="s">
        <v>122</v>
      </c>
      <c r="F282" s="4" t="s">
        <v>123</v>
      </c>
      <c r="G282" s="4" t="s">
        <v>124</v>
      </c>
      <c r="H282" s="4" t="s">
        <v>2</v>
      </c>
      <c r="I282" s="4" t="s">
        <v>125</v>
      </c>
      <c r="J282" s="4" t="s">
        <v>106</v>
      </c>
      <c r="K282" s="4" t="s">
        <v>126</v>
      </c>
      <c r="L282" s="4" t="s">
        <v>127</v>
      </c>
      <c r="M282" s="4" t="s">
        <v>128</v>
      </c>
      <c r="N282" s="4"/>
      <c r="O282" s="4" t="s">
        <v>129</v>
      </c>
      <c r="P282" s="4" t="s">
        <v>130</v>
      </c>
      <c r="Q282" s="4"/>
      <c r="R282" s="4" t="s">
        <v>131</v>
      </c>
      <c r="S282" s="4" t="s">
        <v>121</v>
      </c>
      <c r="T282" s="4" t="s">
        <v>132</v>
      </c>
    </row>
    <row r="283" spans="1:20" x14ac:dyDescent="0.35">
      <c r="A283" s="4"/>
      <c r="B283" s="4" t="s">
        <v>133</v>
      </c>
      <c r="C283" s="4"/>
      <c r="D283" s="4" t="s">
        <v>81</v>
      </c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 x14ac:dyDescent="0.35">
      <c r="A284" s="4" t="s">
        <v>118</v>
      </c>
      <c r="B284" s="4" t="s">
        <v>119</v>
      </c>
      <c r="C284" s="4" t="s">
        <v>120</v>
      </c>
      <c r="D284" s="4" t="s">
        <v>121</v>
      </c>
      <c r="E284" s="4" t="s">
        <v>122</v>
      </c>
      <c r="F284" s="4" t="s">
        <v>123</v>
      </c>
      <c r="G284" s="4" t="s">
        <v>124</v>
      </c>
      <c r="H284" s="4" t="s">
        <v>2</v>
      </c>
      <c r="I284" s="4" t="s">
        <v>125</v>
      </c>
      <c r="J284" s="4" t="s">
        <v>106</v>
      </c>
      <c r="K284" s="4" t="s">
        <v>126</v>
      </c>
      <c r="L284" s="4" t="s">
        <v>127</v>
      </c>
      <c r="M284" s="4" t="s">
        <v>128</v>
      </c>
      <c r="N284" s="4"/>
      <c r="O284" s="4" t="s">
        <v>129</v>
      </c>
      <c r="P284" s="4" t="s">
        <v>130</v>
      </c>
      <c r="Q284" s="4"/>
      <c r="R284" s="4" t="s">
        <v>131</v>
      </c>
      <c r="S284" s="4" t="s">
        <v>121</v>
      </c>
      <c r="T284" s="4" t="s">
        <v>132</v>
      </c>
    </row>
    <row r="285" spans="1:20" x14ac:dyDescent="0.35">
      <c r="A285" s="4"/>
      <c r="B285" s="4" t="s">
        <v>133</v>
      </c>
      <c r="C285" s="4"/>
      <c r="D285" s="4" t="s">
        <v>82</v>
      </c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 x14ac:dyDescent="0.35">
      <c r="A286" s="4" t="s">
        <v>118</v>
      </c>
      <c r="B286" s="4" t="s">
        <v>119</v>
      </c>
      <c r="C286" s="4" t="s">
        <v>120</v>
      </c>
      <c r="D286" s="4" t="s">
        <v>121</v>
      </c>
      <c r="E286" s="4" t="s">
        <v>122</v>
      </c>
      <c r="F286" s="4" t="s">
        <v>123</v>
      </c>
      <c r="G286" s="4" t="s">
        <v>124</v>
      </c>
      <c r="H286" s="4" t="s">
        <v>2</v>
      </c>
      <c r="I286" s="4" t="s">
        <v>125</v>
      </c>
      <c r="J286" s="4" t="s">
        <v>106</v>
      </c>
      <c r="K286" s="4" t="s">
        <v>126</v>
      </c>
      <c r="L286" s="4" t="s">
        <v>127</v>
      </c>
      <c r="M286" s="4" t="s">
        <v>128</v>
      </c>
      <c r="N286" s="4"/>
      <c r="O286" s="4" t="s">
        <v>129</v>
      </c>
      <c r="P286" s="4" t="s">
        <v>130</v>
      </c>
      <c r="Q286" s="4"/>
      <c r="R286" s="4" t="s">
        <v>131</v>
      </c>
      <c r="S286" s="4" t="s">
        <v>121</v>
      </c>
      <c r="T286" s="4" t="s">
        <v>132</v>
      </c>
    </row>
    <row r="287" spans="1:20" x14ac:dyDescent="0.35">
      <c r="A287" s="4"/>
      <c r="B287" s="4" t="s">
        <v>133</v>
      </c>
      <c r="C287" s="4"/>
      <c r="D287" s="4" t="s">
        <v>83</v>
      </c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x14ac:dyDescent="0.35">
      <c r="A288" s="4" t="s">
        <v>118</v>
      </c>
      <c r="B288" s="4" t="s">
        <v>119</v>
      </c>
      <c r="C288" s="4" t="s">
        <v>120</v>
      </c>
      <c r="D288" s="4" t="s">
        <v>121</v>
      </c>
      <c r="E288" s="4" t="s">
        <v>122</v>
      </c>
      <c r="F288" s="4" t="s">
        <v>123</v>
      </c>
      <c r="G288" s="4" t="s">
        <v>124</v>
      </c>
      <c r="H288" s="4" t="s">
        <v>2</v>
      </c>
      <c r="I288" s="4" t="s">
        <v>125</v>
      </c>
      <c r="J288" s="4" t="s">
        <v>106</v>
      </c>
      <c r="K288" s="4" t="s">
        <v>126</v>
      </c>
      <c r="L288" s="4" t="s">
        <v>127</v>
      </c>
      <c r="M288" s="4" t="s">
        <v>128</v>
      </c>
      <c r="N288" s="4"/>
      <c r="O288" s="4" t="s">
        <v>129</v>
      </c>
      <c r="P288" s="4" t="s">
        <v>130</v>
      </c>
      <c r="Q288" s="4"/>
      <c r="R288" s="4" t="s">
        <v>131</v>
      </c>
      <c r="S288" s="4" t="s">
        <v>121</v>
      </c>
      <c r="T288" s="4" t="s">
        <v>132</v>
      </c>
    </row>
    <row r="289" spans="1:20" x14ac:dyDescent="0.35">
      <c r="A289" s="4"/>
      <c r="B289" s="4" t="s">
        <v>133</v>
      </c>
      <c r="C289" s="4"/>
      <c r="D289" s="4" t="s">
        <v>84</v>
      </c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 x14ac:dyDescent="0.35">
      <c r="A290" s="4" t="s">
        <v>118</v>
      </c>
      <c r="B290" s="4" t="s">
        <v>119</v>
      </c>
      <c r="C290" s="4" t="s">
        <v>120</v>
      </c>
      <c r="D290" s="4" t="s">
        <v>121</v>
      </c>
      <c r="E290" s="4" t="s">
        <v>122</v>
      </c>
      <c r="F290" s="4" t="s">
        <v>123</v>
      </c>
      <c r="G290" s="4" t="s">
        <v>124</v>
      </c>
      <c r="H290" s="4" t="s">
        <v>2</v>
      </c>
      <c r="I290" s="4" t="s">
        <v>125</v>
      </c>
      <c r="J290" s="4" t="s">
        <v>106</v>
      </c>
      <c r="K290" s="4" t="s">
        <v>126</v>
      </c>
      <c r="L290" s="4" t="s">
        <v>127</v>
      </c>
      <c r="M290" s="4" t="s">
        <v>128</v>
      </c>
      <c r="N290" s="4"/>
      <c r="O290" s="4" t="s">
        <v>129</v>
      </c>
      <c r="P290" s="4" t="s">
        <v>130</v>
      </c>
      <c r="Q290" s="4"/>
      <c r="R290" s="4" t="s">
        <v>131</v>
      </c>
      <c r="S290" s="4" t="s">
        <v>121</v>
      </c>
      <c r="T290" s="4" t="s">
        <v>132</v>
      </c>
    </row>
    <row r="291" spans="1:20" x14ac:dyDescent="0.35">
      <c r="A291" s="4"/>
      <c r="B291" s="4" t="s">
        <v>133</v>
      </c>
      <c r="C291" s="4"/>
      <c r="D291" s="4" t="s">
        <v>85</v>
      </c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 x14ac:dyDescent="0.35">
      <c r="A292" s="4" t="s">
        <v>118</v>
      </c>
      <c r="B292" s="4" t="s">
        <v>119</v>
      </c>
      <c r="C292" s="4" t="s">
        <v>120</v>
      </c>
      <c r="D292" s="4" t="s">
        <v>121</v>
      </c>
      <c r="E292" s="4" t="s">
        <v>122</v>
      </c>
      <c r="F292" s="4" t="s">
        <v>123</v>
      </c>
      <c r="G292" s="4" t="s">
        <v>124</v>
      </c>
      <c r="H292" s="4" t="s">
        <v>2</v>
      </c>
      <c r="I292" s="4" t="s">
        <v>125</v>
      </c>
      <c r="J292" s="4" t="s">
        <v>106</v>
      </c>
      <c r="K292" s="4" t="s">
        <v>126</v>
      </c>
      <c r="L292" s="4" t="s">
        <v>127</v>
      </c>
      <c r="M292" s="4" t="s">
        <v>128</v>
      </c>
      <c r="N292" s="4"/>
      <c r="O292" s="4" t="s">
        <v>129</v>
      </c>
      <c r="P292" s="4" t="s">
        <v>130</v>
      </c>
      <c r="Q292" s="4"/>
      <c r="R292" s="4" t="s">
        <v>131</v>
      </c>
      <c r="S292" s="4" t="s">
        <v>121</v>
      </c>
      <c r="T292" s="4" t="s">
        <v>132</v>
      </c>
    </row>
    <row r="293" spans="1:20" x14ac:dyDescent="0.35">
      <c r="A293" s="4"/>
      <c r="B293" s="4" t="s">
        <v>133</v>
      </c>
      <c r="C293" s="4"/>
      <c r="D293" s="4" t="s">
        <v>86</v>
      </c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 x14ac:dyDescent="0.35">
      <c r="A294" s="4" t="s">
        <v>118</v>
      </c>
      <c r="B294" s="4" t="s">
        <v>119</v>
      </c>
      <c r="C294" s="4" t="s">
        <v>120</v>
      </c>
      <c r="D294" s="4" t="s">
        <v>121</v>
      </c>
      <c r="E294" s="4" t="s">
        <v>122</v>
      </c>
      <c r="F294" s="4" t="s">
        <v>123</v>
      </c>
      <c r="G294" s="4" t="s">
        <v>124</v>
      </c>
      <c r="H294" s="4" t="s">
        <v>2</v>
      </c>
      <c r="I294" s="4" t="s">
        <v>125</v>
      </c>
      <c r="J294" s="4" t="s">
        <v>106</v>
      </c>
      <c r="K294" s="4" t="s">
        <v>126</v>
      </c>
      <c r="L294" s="4" t="s">
        <v>127</v>
      </c>
      <c r="M294" s="4" t="s">
        <v>128</v>
      </c>
      <c r="N294" s="4"/>
      <c r="O294" s="4" t="s">
        <v>129</v>
      </c>
      <c r="P294" s="4" t="s">
        <v>130</v>
      </c>
      <c r="Q294" s="4"/>
      <c r="R294" s="4" t="s">
        <v>131</v>
      </c>
      <c r="S294" s="4" t="s">
        <v>121</v>
      </c>
      <c r="T294" s="4" t="s">
        <v>132</v>
      </c>
    </row>
    <row r="295" spans="1:20" x14ac:dyDescent="0.35">
      <c r="A295" s="4"/>
      <c r="B295" s="4" t="s">
        <v>133</v>
      </c>
      <c r="C295" s="4"/>
      <c r="D295" s="4" t="s">
        <v>87</v>
      </c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 x14ac:dyDescent="0.35">
      <c r="A296" s="4" t="s">
        <v>118</v>
      </c>
      <c r="B296" s="4" t="s">
        <v>119</v>
      </c>
      <c r="C296" s="4" t="s">
        <v>120</v>
      </c>
      <c r="D296" s="4" t="s">
        <v>121</v>
      </c>
      <c r="E296" s="4" t="s">
        <v>122</v>
      </c>
      <c r="F296" s="4" t="s">
        <v>123</v>
      </c>
      <c r="G296" s="4" t="s">
        <v>124</v>
      </c>
      <c r="H296" s="4" t="s">
        <v>2</v>
      </c>
      <c r="I296" s="4" t="s">
        <v>125</v>
      </c>
      <c r="J296" s="4" t="s">
        <v>106</v>
      </c>
      <c r="K296" s="4" t="s">
        <v>126</v>
      </c>
      <c r="L296" s="4" t="s">
        <v>127</v>
      </c>
      <c r="M296" s="4" t="s">
        <v>128</v>
      </c>
      <c r="N296" s="4"/>
      <c r="O296" s="4" t="s">
        <v>129</v>
      </c>
      <c r="P296" s="4" t="s">
        <v>130</v>
      </c>
      <c r="Q296" s="4"/>
      <c r="R296" s="4" t="s">
        <v>131</v>
      </c>
      <c r="S296" s="4" t="s">
        <v>121</v>
      </c>
      <c r="T296" s="4" t="s">
        <v>132</v>
      </c>
    </row>
    <row r="297" spans="1:20" x14ac:dyDescent="0.35">
      <c r="A297" s="4"/>
      <c r="B297" s="4" t="s">
        <v>133</v>
      </c>
      <c r="C297" s="4"/>
      <c r="D297" s="4" t="s">
        <v>88</v>
      </c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 x14ac:dyDescent="0.35">
      <c r="A298" s="4" t="s">
        <v>118</v>
      </c>
      <c r="B298" s="4" t="s">
        <v>119</v>
      </c>
      <c r="C298" s="4" t="s">
        <v>120</v>
      </c>
      <c r="D298" s="4" t="s">
        <v>121</v>
      </c>
      <c r="E298" s="4" t="s">
        <v>122</v>
      </c>
      <c r="F298" s="4" t="s">
        <v>123</v>
      </c>
      <c r="G298" s="4" t="s">
        <v>124</v>
      </c>
      <c r="H298" s="4" t="s">
        <v>2</v>
      </c>
      <c r="I298" s="4" t="s">
        <v>125</v>
      </c>
      <c r="J298" s="4" t="s">
        <v>106</v>
      </c>
      <c r="K298" s="4" t="s">
        <v>126</v>
      </c>
      <c r="L298" s="4" t="s">
        <v>127</v>
      </c>
      <c r="M298" s="4" t="s">
        <v>128</v>
      </c>
      <c r="N298" s="4"/>
      <c r="O298" s="4" t="s">
        <v>129</v>
      </c>
      <c r="P298" s="4" t="s">
        <v>130</v>
      </c>
      <c r="Q298" s="4"/>
      <c r="R298" s="4" t="s">
        <v>131</v>
      </c>
      <c r="S298" s="4" t="s">
        <v>121</v>
      </c>
      <c r="T298" s="4" t="s">
        <v>132</v>
      </c>
    </row>
    <row r="299" spans="1:20" x14ac:dyDescent="0.35">
      <c r="A299" s="4"/>
      <c r="B299" s="4" t="s">
        <v>133</v>
      </c>
      <c r="C299" s="4"/>
      <c r="D299" s="4" t="s">
        <v>89</v>
      </c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 x14ac:dyDescent="0.35">
      <c r="A300" s="4" t="s">
        <v>118</v>
      </c>
      <c r="B300" s="4" t="s">
        <v>119</v>
      </c>
      <c r="C300" s="4" t="s">
        <v>120</v>
      </c>
      <c r="D300" s="4" t="s">
        <v>121</v>
      </c>
      <c r="E300" s="4" t="s">
        <v>122</v>
      </c>
      <c r="F300" s="4" t="s">
        <v>123</v>
      </c>
      <c r="G300" s="4" t="s">
        <v>124</v>
      </c>
      <c r="H300" s="4" t="s">
        <v>2</v>
      </c>
      <c r="I300" s="4" t="s">
        <v>125</v>
      </c>
      <c r="J300" s="4" t="s">
        <v>106</v>
      </c>
      <c r="K300" s="4" t="s">
        <v>126</v>
      </c>
      <c r="L300" s="4" t="s">
        <v>127</v>
      </c>
      <c r="M300" s="4" t="s">
        <v>128</v>
      </c>
      <c r="N300" s="4"/>
      <c r="O300" s="4" t="s">
        <v>129</v>
      </c>
      <c r="P300" s="4" t="s">
        <v>130</v>
      </c>
      <c r="Q300" s="4"/>
      <c r="R300" s="4" t="s">
        <v>131</v>
      </c>
      <c r="S300" s="4" t="s">
        <v>121</v>
      </c>
      <c r="T300" s="4" t="s">
        <v>132</v>
      </c>
    </row>
    <row r="301" spans="1:20" x14ac:dyDescent="0.35">
      <c r="A301" s="4"/>
      <c r="B301" s="4" t="s">
        <v>133</v>
      </c>
      <c r="C301" s="4"/>
      <c r="D301" s="4" t="s">
        <v>90</v>
      </c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 x14ac:dyDescent="0.35">
      <c r="A302" s="4" t="s">
        <v>118</v>
      </c>
      <c r="B302" s="4" t="s">
        <v>119</v>
      </c>
      <c r="C302" s="4" t="s">
        <v>120</v>
      </c>
      <c r="D302" s="4" t="s">
        <v>121</v>
      </c>
      <c r="E302" s="4" t="s">
        <v>122</v>
      </c>
      <c r="F302" s="4" t="s">
        <v>123</v>
      </c>
      <c r="G302" s="4" t="s">
        <v>124</v>
      </c>
      <c r="H302" s="4" t="s">
        <v>2</v>
      </c>
      <c r="I302" s="4" t="s">
        <v>125</v>
      </c>
      <c r="J302" s="4" t="s">
        <v>106</v>
      </c>
      <c r="K302" s="4" t="s">
        <v>126</v>
      </c>
      <c r="L302" s="4" t="s">
        <v>127</v>
      </c>
      <c r="M302" s="4" t="s">
        <v>128</v>
      </c>
      <c r="N302" s="4"/>
      <c r="O302" s="4" t="s">
        <v>129</v>
      </c>
      <c r="P302" s="4" t="s">
        <v>130</v>
      </c>
      <c r="Q302" s="4"/>
      <c r="R302" s="4" t="s">
        <v>131</v>
      </c>
      <c r="S302" s="4" t="s">
        <v>121</v>
      </c>
      <c r="T302" s="4" t="s">
        <v>132</v>
      </c>
    </row>
    <row r="303" spans="1:20" x14ac:dyDescent="0.35">
      <c r="A303" s="4"/>
      <c r="B303" s="4" t="s">
        <v>133</v>
      </c>
      <c r="C303" s="4"/>
      <c r="D303" s="4" t="s">
        <v>91</v>
      </c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 x14ac:dyDescent="0.35">
      <c r="A304" s="4" t="s">
        <v>118</v>
      </c>
      <c r="B304" s="4" t="s">
        <v>119</v>
      </c>
      <c r="C304" s="4" t="s">
        <v>120</v>
      </c>
      <c r="D304" s="4" t="s">
        <v>121</v>
      </c>
      <c r="E304" s="4" t="s">
        <v>122</v>
      </c>
      <c r="F304" s="4" t="s">
        <v>123</v>
      </c>
      <c r="G304" s="4" t="s">
        <v>124</v>
      </c>
      <c r="H304" s="4" t="s">
        <v>2</v>
      </c>
      <c r="I304" s="4" t="s">
        <v>125</v>
      </c>
      <c r="J304" s="4" t="s">
        <v>106</v>
      </c>
      <c r="K304" s="4" t="s">
        <v>126</v>
      </c>
      <c r="L304" s="4" t="s">
        <v>127</v>
      </c>
      <c r="M304" s="4" t="s">
        <v>128</v>
      </c>
      <c r="N304" s="4"/>
      <c r="O304" s="4" t="s">
        <v>129</v>
      </c>
      <c r="P304" s="4" t="s">
        <v>130</v>
      </c>
      <c r="Q304" s="4"/>
      <c r="R304" s="4" t="s">
        <v>131</v>
      </c>
      <c r="S304" s="4" t="s">
        <v>121</v>
      </c>
      <c r="T304" s="4" t="s">
        <v>132</v>
      </c>
    </row>
    <row r="305" spans="1:20" x14ac:dyDescent="0.35">
      <c r="A305" s="4"/>
      <c r="B305" s="4" t="s">
        <v>133</v>
      </c>
      <c r="C305" s="4"/>
      <c r="D305" s="4" t="s">
        <v>92</v>
      </c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 x14ac:dyDescent="0.35">
      <c r="A306" s="4" t="s">
        <v>118</v>
      </c>
      <c r="B306" s="4" t="s">
        <v>119</v>
      </c>
      <c r="C306" s="4" t="s">
        <v>120</v>
      </c>
      <c r="D306" s="4" t="s">
        <v>121</v>
      </c>
      <c r="E306" s="4" t="s">
        <v>122</v>
      </c>
      <c r="F306" s="4" t="s">
        <v>123</v>
      </c>
      <c r="G306" s="4" t="s">
        <v>124</v>
      </c>
      <c r="H306" s="4" t="s">
        <v>2</v>
      </c>
      <c r="I306" s="4" t="s">
        <v>125</v>
      </c>
      <c r="J306" s="4" t="s">
        <v>106</v>
      </c>
      <c r="K306" s="4" t="s">
        <v>126</v>
      </c>
      <c r="L306" s="4" t="s">
        <v>127</v>
      </c>
      <c r="M306" s="4" t="s">
        <v>128</v>
      </c>
      <c r="N306" s="4"/>
      <c r="O306" s="4" t="s">
        <v>129</v>
      </c>
      <c r="P306" s="4" t="s">
        <v>130</v>
      </c>
      <c r="Q306" s="4"/>
      <c r="R306" s="4" t="s">
        <v>131</v>
      </c>
      <c r="S306" s="4" t="s">
        <v>121</v>
      </c>
      <c r="T306" s="4" t="s">
        <v>132</v>
      </c>
    </row>
    <row r="307" spans="1:20" x14ac:dyDescent="0.35">
      <c r="A307" s="4"/>
      <c r="B307" s="4" t="s">
        <v>133</v>
      </c>
      <c r="C307" s="4"/>
      <c r="D307" s="4" t="s">
        <v>93</v>
      </c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 x14ac:dyDescent="0.35">
      <c r="A308" s="4" t="s">
        <v>118</v>
      </c>
      <c r="B308" s="4" t="s">
        <v>119</v>
      </c>
      <c r="C308" s="4" t="s">
        <v>120</v>
      </c>
      <c r="D308" s="4" t="s">
        <v>121</v>
      </c>
      <c r="E308" s="4" t="s">
        <v>122</v>
      </c>
      <c r="F308" s="4" t="s">
        <v>123</v>
      </c>
      <c r="G308" s="4" t="s">
        <v>124</v>
      </c>
      <c r="H308" s="4" t="s">
        <v>2</v>
      </c>
      <c r="I308" s="4" t="s">
        <v>125</v>
      </c>
      <c r="J308" s="4" t="s">
        <v>106</v>
      </c>
      <c r="K308" s="4" t="s">
        <v>126</v>
      </c>
      <c r="L308" s="4" t="s">
        <v>127</v>
      </c>
      <c r="M308" s="4" t="s">
        <v>128</v>
      </c>
      <c r="N308" s="4"/>
      <c r="O308" s="4" t="s">
        <v>129</v>
      </c>
      <c r="P308" s="4" t="s">
        <v>130</v>
      </c>
      <c r="Q308" s="4"/>
      <c r="R308" s="4" t="s">
        <v>131</v>
      </c>
      <c r="S308" s="4" t="s">
        <v>121</v>
      </c>
      <c r="T308" s="4" t="s">
        <v>132</v>
      </c>
    </row>
    <row r="309" spans="1:20" x14ac:dyDescent="0.35">
      <c r="A309" s="4"/>
      <c r="B309" s="4" t="s">
        <v>133</v>
      </c>
      <c r="C309" s="4"/>
      <c r="D309" s="4" t="s">
        <v>94</v>
      </c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 x14ac:dyDescent="0.35">
      <c r="A310" s="4" t="s">
        <v>118</v>
      </c>
      <c r="B310" s="4" t="s">
        <v>119</v>
      </c>
      <c r="C310" s="4" t="s">
        <v>120</v>
      </c>
      <c r="D310" s="4" t="s">
        <v>121</v>
      </c>
      <c r="E310" s="4" t="s">
        <v>122</v>
      </c>
      <c r="F310" s="4" t="s">
        <v>123</v>
      </c>
      <c r="G310" s="4" t="s">
        <v>124</v>
      </c>
      <c r="H310" s="4" t="s">
        <v>2</v>
      </c>
      <c r="I310" s="4" t="s">
        <v>125</v>
      </c>
      <c r="J310" s="4" t="s">
        <v>106</v>
      </c>
      <c r="K310" s="4" t="s">
        <v>126</v>
      </c>
      <c r="L310" s="4" t="s">
        <v>127</v>
      </c>
      <c r="M310" s="4" t="s">
        <v>128</v>
      </c>
      <c r="N310" s="4"/>
      <c r="O310" s="4" t="s">
        <v>129</v>
      </c>
      <c r="P310" s="4" t="s">
        <v>130</v>
      </c>
      <c r="Q310" s="4"/>
      <c r="R310" s="4" t="s">
        <v>131</v>
      </c>
      <c r="S310" s="4" t="s">
        <v>121</v>
      </c>
      <c r="T310" s="4" t="s">
        <v>132</v>
      </c>
    </row>
    <row r="311" spans="1:20" x14ac:dyDescent="0.35">
      <c r="A311" s="4"/>
      <c r="B311" s="4" t="s">
        <v>133</v>
      </c>
      <c r="C311" s="4"/>
      <c r="D311" s="4" t="s">
        <v>95</v>
      </c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 x14ac:dyDescent="0.35">
      <c r="A312" s="4" t="s">
        <v>118</v>
      </c>
      <c r="B312" s="4" t="s">
        <v>119</v>
      </c>
      <c r="C312" s="4" t="s">
        <v>120</v>
      </c>
      <c r="D312" s="4" t="s">
        <v>121</v>
      </c>
      <c r="E312" s="4" t="s">
        <v>122</v>
      </c>
      <c r="F312" s="4" t="s">
        <v>123</v>
      </c>
      <c r="G312" s="4" t="s">
        <v>124</v>
      </c>
      <c r="H312" s="4" t="s">
        <v>2</v>
      </c>
      <c r="I312" s="4" t="s">
        <v>125</v>
      </c>
      <c r="J312" s="4" t="s">
        <v>106</v>
      </c>
      <c r="K312" s="4" t="s">
        <v>126</v>
      </c>
      <c r="L312" s="4" t="s">
        <v>127</v>
      </c>
      <c r="M312" s="4" t="s">
        <v>128</v>
      </c>
      <c r="N312" s="4"/>
      <c r="O312" s="4" t="s">
        <v>129</v>
      </c>
      <c r="P312" s="4" t="s">
        <v>130</v>
      </c>
      <c r="Q312" s="4"/>
      <c r="R312" s="4" t="s">
        <v>131</v>
      </c>
      <c r="S312" s="4" t="s">
        <v>121</v>
      </c>
      <c r="T312" s="4" t="s">
        <v>132</v>
      </c>
    </row>
    <row r="313" spans="1:20" x14ac:dyDescent="0.35">
      <c r="A313" s="4"/>
      <c r="B313" s="4" t="s">
        <v>133</v>
      </c>
      <c r="C313" s="4"/>
      <c r="D313" s="4" t="s">
        <v>96</v>
      </c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 x14ac:dyDescent="0.35">
      <c r="A314" s="4" t="s">
        <v>118</v>
      </c>
      <c r="B314" s="4" t="s">
        <v>119</v>
      </c>
      <c r="C314" s="4" t="s">
        <v>120</v>
      </c>
      <c r="D314" s="4" t="s">
        <v>121</v>
      </c>
      <c r="E314" s="4" t="s">
        <v>122</v>
      </c>
      <c r="F314" s="4" t="s">
        <v>123</v>
      </c>
      <c r="G314" s="4" t="s">
        <v>124</v>
      </c>
      <c r="H314" s="4" t="s">
        <v>2</v>
      </c>
      <c r="I314" s="4" t="s">
        <v>125</v>
      </c>
      <c r="J314" s="4" t="s">
        <v>106</v>
      </c>
      <c r="K314" s="4" t="s">
        <v>126</v>
      </c>
      <c r="L314" s="4" t="s">
        <v>127</v>
      </c>
      <c r="M314" s="4" t="s">
        <v>128</v>
      </c>
      <c r="N314" s="4"/>
      <c r="O314" s="4" t="s">
        <v>129</v>
      </c>
      <c r="P314" s="4" t="s">
        <v>130</v>
      </c>
      <c r="Q314" s="4"/>
      <c r="R314" s="4" t="s">
        <v>131</v>
      </c>
      <c r="S314" s="4" t="s">
        <v>121</v>
      </c>
      <c r="T314" s="4" t="s">
        <v>132</v>
      </c>
    </row>
    <row r="315" spans="1:20" x14ac:dyDescent="0.35">
      <c r="A315" s="4"/>
      <c r="B315" s="4" t="s">
        <v>133</v>
      </c>
      <c r="C315" s="4"/>
      <c r="D315" s="4" t="s">
        <v>97</v>
      </c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 x14ac:dyDescent="0.35">
      <c r="A316" s="4" t="s">
        <v>118</v>
      </c>
      <c r="B316" s="4" t="s">
        <v>119</v>
      </c>
      <c r="C316" s="4" t="s">
        <v>120</v>
      </c>
      <c r="D316" s="4" t="s">
        <v>121</v>
      </c>
      <c r="E316" s="4" t="s">
        <v>122</v>
      </c>
      <c r="F316" s="4" t="s">
        <v>123</v>
      </c>
      <c r="G316" s="4" t="s">
        <v>124</v>
      </c>
      <c r="H316" s="4" t="s">
        <v>2</v>
      </c>
      <c r="I316" s="4" t="s">
        <v>125</v>
      </c>
      <c r="J316" s="4" t="s">
        <v>106</v>
      </c>
      <c r="K316" s="4" t="s">
        <v>126</v>
      </c>
      <c r="L316" s="4" t="s">
        <v>127</v>
      </c>
      <c r="M316" s="4" t="s">
        <v>128</v>
      </c>
      <c r="N316" s="4"/>
      <c r="O316" s="4" t="s">
        <v>129</v>
      </c>
      <c r="P316" s="4" t="s">
        <v>130</v>
      </c>
      <c r="Q316" s="4"/>
      <c r="R316" s="4" t="s">
        <v>131</v>
      </c>
      <c r="S316" s="4" t="s">
        <v>121</v>
      </c>
      <c r="T316" s="4" t="s">
        <v>132</v>
      </c>
    </row>
    <row r="317" spans="1:20" x14ac:dyDescent="0.35">
      <c r="A317" s="4"/>
      <c r="B317" s="4" t="s">
        <v>133</v>
      </c>
      <c r="C317" s="4"/>
      <c r="D317" s="4" t="s">
        <v>98</v>
      </c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 x14ac:dyDescent="0.35">
      <c r="A318" s="4" t="s">
        <v>118</v>
      </c>
      <c r="B318" s="4" t="s">
        <v>119</v>
      </c>
      <c r="C318" s="4" t="s">
        <v>120</v>
      </c>
      <c r="D318" s="4" t="s">
        <v>121</v>
      </c>
      <c r="E318" s="4" t="s">
        <v>122</v>
      </c>
      <c r="F318" s="4" t="s">
        <v>123</v>
      </c>
      <c r="G318" s="4" t="s">
        <v>124</v>
      </c>
      <c r="H318" s="4" t="s">
        <v>2</v>
      </c>
      <c r="I318" s="4" t="s">
        <v>125</v>
      </c>
      <c r="J318" s="4" t="s">
        <v>106</v>
      </c>
      <c r="K318" s="4" t="s">
        <v>126</v>
      </c>
      <c r="L318" s="4" t="s">
        <v>127</v>
      </c>
      <c r="M318" s="4" t="s">
        <v>128</v>
      </c>
      <c r="N318" s="4"/>
      <c r="O318" s="4" t="s">
        <v>129</v>
      </c>
      <c r="P318" s="4" t="s">
        <v>130</v>
      </c>
      <c r="Q318" s="4"/>
      <c r="R318" s="4" t="s">
        <v>131</v>
      </c>
      <c r="S318" s="4" t="s">
        <v>121</v>
      </c>
      <c r="T318" s="4" t="s">
        <v>132</v>
      </c>
    </row>
    <row r="319" spans="1:20" x14ac:dyDescent="0.35">
      <c r="A319" s="4"/>
      <c r="B319" s="4" t="s">
        <v>133</v>
      </c>
      <c r="C319" s="4"/>
      <c r="D319" s="4" t="s">
        <v>99</v>
      </c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 x14ac:dyDescent="0.35">
      <c r="A320" s="4" t="s">
        <v>118</v>
      </c>
      <c r="B320" s="4" t="s">
        <v>119</v>
      </c>
      <c r="C320" s="4" t="s">
        <v>120</v>
      </c>
      <c r="D320" s="4" t="s">
        <v>121</v>
      </c>
      <c r="E320" s="4" t="s">
        <v>122</v>
      </c>
      <c r="F320" s="4" t="s">
        <v>123</v>
      </c>
      <c r="G320" s="4" t="s">
        <v>124</v>
      </c>
      <c r="H320" s="4" t="s">
        <v>2</v>
      </c>
      <c r="I320" s="4" t="s">
        <v>125</v>
      </c>
      <c r="J320" s="4" t="s">
        <v>106</v>
      </c>
      <c r="K320" s="4" t="s">
        <v>126</v>
      </c>
      <c r="L320" s="4" t="s">
        <v>127</v>
      </c>
      <c r="M320" s="4" t="s">
        <v>128</v>
      </c>
      <c r="N320" s="4"/>
      <c r="O320" s="4" t="s">
        <v>129</v>
      </c>
      <c r="P320" s="4" t="s">
        <v>130</v>
      </c>
      <c r="Q320" s="4"/>
      <c r="R320" s="4" t="s">
        <v>131</v>
      </c>
      <c r="S320" s="4" t="s">
        <v>121</v>
      </c>
      <c r="T320" s="4" t="s">
        <v>132</v>
      </c>
    </row>
    <row r="321" spans="1:20" x14ac:dyDescent="0.35">
      <c r="A321" s="4"/>
      <c r="B321" s="4" t="s">
        <v>133</v>
      </c>
      <c r="C321" s="4"/>
      <c r="D321" s="4" t="s">
        <v>100</v>
      </c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 x14ac:dyDescent="0.35">
      <c r="A322" s="4" t="s">
        <v>118</v>
      </c>
      <c r="B322" s="4" t="s">
        <v>119</v>
      </c>
      <c r="C322" s="4" t="s">
        <v>120</v>
      </c>
      <c r="D322" s="4" t="s">
        <v>121</v>
      </c>
      <c r="E322" s="4" t="s">
        <v>122</v>
      </c>
      <c r="F322" s="4" t="s">
        <v>123</v>
      </c>
      <c r="G322" s="4" t="s">
        <v>124</v>
      </c>
      <c r="H322" s="4" t="s">
        <v>2</v>
      </c>
      <c r="I322" s="4" t="s">
        <v>125</v>
      </c>
      <c r="J322" s="4" t="s">
        <v>106</v>
      </c>
      <c r="K322" s="4" t="s">
        <v>126</v>
      </c>
      <c r="L322" s="4" t="s">
        <v>127</v>
      </c>
      <c r="M322" s="4" t="s">
        <v>128</v>
      </c>
      <c r="N322" s="4"/>
      <c r="O322" s="4" t="s">
        <v>129</v>
      </c>
      <c r="P322" s="4" t="s">
        <v>130</v>
      </c>
      <c r="Q322" s="4"/>
      <c r="R322" s="4" t="s">
        <v>131</v>
      </c>
      <c r="S322" s="4" t="s">
        <v>121</v>
      </c>
      <c r="T322" s="4" t="s">
        <v>132</v>
      </c>
    </row>
    <row r="323" spans="1:20" x14ac:dyDescent="0.35">
      <c r="A323" s="4"/>
      <c r="B323" s="4" t="s">
        <v>133</v>
      </c>
      <c r="C323" s="4"/>
      <c r="D323" s="4" t="s">
        <v>101</v>
      </c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 x14ac:dyDescent="0.35">
      <c r="A324" s="4" t="s">
        <v>118</v>
      </c>
      <c r="B324" s="4" t="s">
        <v>119</v>
      </c>
      <c r="C324" s="4" t="s">
        <v>120</v>
      </c>
      <c r="D324" s="4" t="s">
        <v>121</v>
      </c>
      <c r="E324" s="4" t="s">
        <v>122</v>
      </c>
      <c r="F324" s="4" t="s">
        <v>123</v>
      </c>
      <c r="G324" s="4" t="s">
        <v>124</v>
      </c>
      <c r="H324" s="4" t="s">
        <v>2</v>
      </c>
      <c r="I324" s="4" t="s">
        <v>125</v>
      </c>
      <c r="J324" s="4" t="s">
        <v>106</v>
      </c>
      <c r="K324" s="4" t="s">
        <v>126</v>
      </c>
      <c r="L324" s="4" t="s">
        <v>127</v>
      </c>
      <c r="M324" s="4" t="s">
        <v>128</v>
      </c>
      <c r="N324" s="4"/>
      <c r="O324" s="4" t="s">
        <v>129</v>
      </c>
      <c r="P324" s="4" t="s">
        <v>130</v>
      </c>
      <c r="Q324" s="4"/>
      <c r="R324" s="4" t="s">
        <v>131</v>
      </c>
      <c r="S324" s="4" t="s">
        <v>121</v>
      </c>
      <c r="T324" s="4" t="s">
        <v>132</v>
      </c>
    </row>
    <row r="325" spans="1:20" x14ac:dyDescent="0.35">
      <c r="A325" s="4"/>
      <c r="B325" s="4" t="s">
        <v>133</v>
      </c>
      <c r="C325" s="4"/>
      <c r="D325" s="4" t="s">
        <v>102</v>
      </c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 s="8" customFormat="1" x14ac:dyDescent="0.35"/>
    <row r="327" spans="1:20" x14ac:dyDescent="0.35">
      <c r="A327" s="4" t="s">
        <v>118</v>
      </c>
      <c r="B327" s="4" t="s">
        <v>119</v>
      </c>
      <c r="C327" s="4" t="s">
        <v>120</v>
      </c>
      <c r="D327" s="4" t="s">
        <v>121</v>
      </c>
      <c r="E327" s="4" t="s">
        <v>122</v>
      </c>
      <c r="F327" s="4" t="s">
        <v>123</v>
      </c>
      <c r="G327" s="4" t="s">
        <v>124</v>
      </c>
      <c r="H327" s="4" t="s">
        <v>2</v>
      </c>
      <c r="I327" s="4" t="s">
        <v>125</v>
      </c>
      <c r="J327" s="4" t="s">
        <v>106</v>
      </c>
      <c r="K327" s="4" t="s">
        <v>126</v>
      </c>
      <c r="L327" s="4" t="s">
        <v>127</v>
      </c>
      <c r="M327" s="4" t="s">
        <v>128</v>
      </c>
      <c r="N327" s="4"/>
      <c r="O327" s="4" t="s">
        <v>129</v>
      </c>
      <c r="P327" s="4" t="s">
        <v>130</v>
      </c>
      <c r="Q327" s="4"/>
      <c r="R327" s="4" t="s">
        <v>131</v>
      </c>
      <c r="S327" s="4" t="s">
        <v>121</v>
      </c>
      <c r="T327" s="4" t="s">
        <v>132</v>
      </c>
    </row>
    <row r="328" spans="1:20" x14ac:dyDescent="0.35">
      <c r="A328" s="4"/>
      <c r="B328" s="4" t="s">
        <v>163</v>
      </c>
      <c r="C328" s="4"/>
      <c r="D328" s="4" t="s">
        <v>24</v>
      </c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 x14ac:dyDescent="0.35">
      <c r="A329" s="4" t="s">
        <v>118</v>
      </c>
      <c r="B329" s="4" t="s">
        <v>119</v>
      </c>
      <c r="C329" s="4" t="s">
        <v>120</v>
      </c>
      <c r="D329" s="4" t="s">
        <v>121</v>
      </c>
      <c r="E329" s="4" t="s">
        <v>122</v>
      </c>
      <c r="F329" s="4" t="s">
        <v>123</v>
      </c>
      <c r="G329" s="4" t="s">
        <v>124</v>
      </c>
      <c r="H329" s="4" t="s">
        <v>2</v>
      </c>
      <c r="I329" s="4" t="s">
        <v>125</v>
      </c>
      <c r="J329" s="4" t="s">
        <v>106</v>
      </c>
      <c r="K329" s="4" t="s">
        <v>126</v>
      </c>
      <c r="L329" s="4" t="s">
        <v>127</v>
      </c>
      <c r="M329" s="4" t="s">
        <v>128</v>
      </c>
      <c r="N329" s="4"/>
      <c r="O329" s="4" t="s">
        <v>129</v>
      </c>
      <c r="P329" s="4" t="s">
        <v>130</v>
      </c>
      <c r="Q329" s="4"/>
      <c r="R329" s="4" t="s">
        <v>131</v>
      </c>
      <c r="S329" s="4" t="s">
        <v>121</v>
      </c>
      <c r="T329" s="4" t="s">
        <v>132</v>
      </c>
    </row>
    <row r="330" spans="1:20" x14ac:dyDescent="0.35">
      <c r="A330" s="4"/>
      <c r="B330" s="4" t="s">
        <v>163</v>
      </c>
      <c r="C330" s="4"/>
      <c r="D330" s="4" t="s">
        <v>25</v>
      </c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 x14ac:dyDescent="0.35">
      <c r="A331" s="4" t="s">
        <v>118</v>
      </c>
      <c r="B331" s="4" t="s">
        <v>119</v>
      </c>
      <c r="C331" s="4" t="s">
        <v>120</v>
      </c>
      <c r="D331" s="4" t="s">
        <v>121</v>
      </c>
      <c r="E331" s="4" t="s">
        <v>122</v>
      </c>
      <c r="F331" s="4" t="s">
        <v>123</v>
      </c>
      <c r="G331" s="4" t="s">
        <v>124</v>
      </c>
      <c r="H331" s="4" t="s">
        <v>2</v>
      </c>
      <c r="I331" s="4" t="s">
        <v>125</v>
      </c>
      <c r="J331" s="4" t="s">
        <v>106</v>
      </c>
      <c r="K331" s="4" t="s">
        <v>126</v>
      </c>
      <c r="L331" s="4" t="s">
        <v>127</v>
      </c>
      <c r="M331" s="4" t="s">
        <v>128</v>
      </c>
      <c r="N331" s="4"/>
      <c r="O331" s="4" t="s">
        <v>129</v>
      </c>
      <c r="P331" s="4" t="s">
        <v>130</v>
      </c>
      <c r="Q331" s="4"/>
      <c r="R331" s="4" t="s">
        <v>131</v>
      </c>
      <c r="S331" s="4" t="s">
        <v>121</v>
      </c>
      <c r="T331" s="4" t="s">
        <v>132</v>
      </c>
    </row>
    <row r="332" spans="1:20" x14ac:dyDescent="0.35">
      <c r="A332" s="4"/>
      <c r="B332" s="4" t="s">
        <v>163</v>
      </c>
      <c r="C332" s="4"/>
      <c r="D332" s="4" t="s">
        <v>26</v>
      </c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 x14ac:dyDescent="0.35">
      <c r="A333" s="4" t="s">
        <v>118</v>
      </c>
      <c r="B333" s="4" t="s">
        <v>119</v>
      </c>
      <c r="C333" s="4" t="s">
        <v>120</v>
      </c>
      <c r="D333" s="4" t="s">
        <v>121</v>
      </c>
      <c r="E333" s="4" t="s">
        <v>122</v>
      </c>
      <c r="F333" s="4" t="s">
        <v>123</v>
      </c>
      <c r="G333" s="4" t="s">
        <v>124</v>
      </c>
      <c r="H333" s="4" t="s">
        <v>2</v>
      </c>
      <c r="I333" s="4" t="s">
        <v>125</v>
      </c>
      <c r="J333" s="4" t="s">
        <v>106</v>
      </c>
      <c r="K333" s="4" t="s">
        <v>126</v>
      </c>
      <c r="L333" s="4" t="s">
        <v>127</v>
      </c>
      <c r="M333" s="4" t="s">
        <v>128</v>
      </c>
      <c r="N333" s="4"/>
      <c r="O333" s="4" t="s">
        <v>129</v>
      </c>
      <c r="P333" s="4" t="s">
        <v>130</v>
      </c>
      <c r="Q333" s="4"/>
      <c r="R333" s="4" t="s">
        <v>131</v>
      </c>
      <c r="S333" s="4" t="s">
        <v>121</v>
      </c>
      <c r="T333" s="4" t="s">
        <v>132</v>
      </c>
    </row>
    <row r="334" spans="1:20" x14ac:dyDescent="0.35">
      <c r="A334" s="4"/>
      <c r="B334" s="4" t="s">
        <v>163</v>
      </c>
      <c r="C334" s="4"/>
      <c r="D334" s="4" t="s">
        <v>27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 x14ac:dyDescent="0.35">
      <c r="A335" s="4" t="s">
        <v>118</v>
      </c>
      <c r="B335" s="4" t="s">
        <v>119</v>
      </c>
      <c r="C335" s="4" t="s">
        <v>120</v>
      </c>
      <c r="D335" s="4" t="s">
        <v>121</v>
      </c>
      <c r="E335" s="4" t="s">
        <v>122</v>
      </c>
      <c r="F335" s="4" t="s">
        <v>123</v>
      </c>
      <c r="G335" s="4" t="s">
        <v>124</v>
      </c>
      <c r="H335" s="4" t="s">
        <v>2</v>
      </c>
      <c r="I335" s="4" t="s">
        <v>125</v>
      </c>
      <c r="J335" s="4" t="s">
        <v>106</v>
      </c>
      <c r="K335" s="4" t="s">
        <v>126</v>
      </c>
      <c r="L335" s="4" t="s">
        <v>127</v>
      </c>
      <c r="M335" s="4" t="s">
        <v>128</v>
      </c>
      <c r="N335" s="4"/>
      <c r="O335" s="4" t="s">
        <v>129</v>
      </c>
      <c r="P335" s="4" t="s">
        <v>130</v>
      </c>
      <c r="Q335" s="4"/>
      <c r="R335" s="4" t="s">
        <v>131</v>
      </c>
      <c r="S335" s="4" t="s">
        <v>121</v>
      </c>
      <c r="T335" s="4" t="s">
        <v>132</v>
      </c>
    </row>
    <row r="336" spans="1:20" x14ac:dyDescent="0.35">
      <c r="A336" s="4"/>
      <c r="B336" s="4" t="s">
        <v>163</v>
      </c>
      <c r="C336" s="4"/>
      <c r="D336" s="4" t="s">
        <v>28</v>
      </c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 x14ac:dyDescent="0.35">
      <c r="A337" s="4" t="s">
        <v>118</v>
      </c>
      <c r="B337" s="4" t="s">
        <v>119</v>
      </c>
      <c r="C337" s="4" t="s">
        <v>120</v>
      </c>
      <c r="D337" s="4" t="s">
        <v>121</v>
      </c>
      <c r="E337" s="4" t="s">
        <v>122</v>
      </c>
      <c r="F337" s="4" t="s">
        <v>123</v>
      </c>
      <c r="G337" s="4" t="s">
        <v>124</v>
      </c>
      <c r="H337" s="4" t="s">
        <v>2</v>
      </c>
      <c r="I337" s="4" t="s">
        <v>125</v>
      </c>
      <c r="J337" s="4" t="s">
        <v>106</v>
      </c>
      <c r="K337" s="4" t="s">
        <v>126</v>
      </c>
      <c r="L337" s="4" t="s">
        <v>127</v>
      </c>
      <c r="M337" s="4" t="s">
        <v>128</v>
      </c>
      <c r="N337" s="4"/>
      <c r="O337" s="4" t="s">
        <v>129</v>
      </c>
      <c r="P337" s="4" t="s">
        <v>130</v>
      </c>
      <c r="Q337" s="4"/>
      <c r="R337" s="4" t="s">
        <v>131</v>
      </c>
      <c r="S337" s="4" t="s">
        <v>121</v>
      </c>
      <c r="T337" s="4" t="s">
        <v>132</v>
      </c>
    </row>
    <row r="338" spans="1:20" x14ac:dyDescent="0.35">
      <c r="A338" s="4"/>
      <c r="B338" s="4" t="s">
        <v>163</v>
      </c>
      <c r="C338" s="4"/>
      <c r="D338" s="4" t="s">
        <v>29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 x14ac:dyDescent="0.35">
      <c r="A339" s="4" t="s">
        <v>118</v>
      </c>
      <c r="B339" s="4" t="s">
        <v>119</v>
      </c>
      <c r="C339" s="4" t="s">
        <v>120</v>
      </c>
      <c r="D339" s="4" t="s">
        <v>121</v>
      </c>
      <c r="E339" s="4" t="s">
        <v>122</v>
      </c>
      <c r="F339" s="4" t="s">
        <v>123</v>
      </c>
      <c r="G339" s="4" t="s">
        <v>124</v>
      </c>
      <c r="H339" s="4" t="s">
        <v>2</v>
      </c>
      <c r="I339" s="4" t="s">
        <v>125</v>
      </c>
      <c r="J339" s="4" t="s">
        <v>106</v>
      </c>
      <c r="K339" s="4" t="s">
        <v>126</v>
      </c>
      <c r="L339" s="4" t="s">
        <v>127</v>
      </c>
      <c r="M339" s="4" t="s">
        <v>128</v>
      </c>
      <c r="N339" s="4"/>
      <c r="O339" s="4" t="s">
        <v>129</v>
      </c>
      <c r="P339" s="4" t="s">
        <v>130</v>
      </c>
      <c r="Q339" s="4"/>
      <c r="R339" s="4" t="s">
        <v>131</v>
      </c>
      <c r="S339" s="4" t="s">
        <v>121</v>
      </c>
      <c r="T339" s="4" t="s">
        <v>132</v>
      </c>
    </row>
    <row r="340" spans="1:20" x14ac:dyDescent="0.35">
      <c r="A340" s="4"/>
      <c r="B340" s="4" t="s">
        <v>163</v>
      </c>
      <c r="C340" s="4"/>
      <c r="D340" s="4" t="s">
        <v>30</v>
      </c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 x14ac:dyDescent="0.35">
      <c r="A341" s="4" t="s">
        <v>118</v>
      </c>
      <c r="B341" s="4" t="s">
        <v>119</v>
      </c>
      <c r="C341" s="4" t="s">
        <v>120</v>
      </c>
      <c r="D341" s="4" t="s">
        <v>121</v>
      </c>
      <c r="E341" s="4" t="s">
        <v>122</v>
      </c>
      <c r="F341" s="4" t="s">
        <v>123</v>
      </c>
      <c r="G341" s="4" t="s">
        <v>124</v>
      </c>
      <c r="H341" s="4" t="s">
        <v>2</v>
      </c>
      <c r="I341" s="4" t="s">
        <v>125</v>
      </c>
      <c r="J341" s="4" t="s">
        <v>106</v>
      </c>
      <c r="K341" s="4" t="s">
        <v>126</v>
      </c>
      <c r="L341" s="4" t="s">
        <v>127</v>
      </c>
      <c r="M341" s="4" t="s">
        <v>128</v>
      </c>
      <c r="N341" s="4"/>
      <c r="O341" s="4" t="s">
        <v>129</v>
      </c>
      <c r="P341" s="4" t="s">
        <v>130</v>
      </c>
      <c r="Q341" s="4"/>
      <c r="R341" s="4" t="s">
        <v>131</v>
      </c>
      <c r="S341" s="4" t="s">
        <v>121</v>
      </c>
      <c r="T341" s="4" t="s">
        <v>132</v>
      </c>
    </row>
    <row r="342" spans="1:20" x14ac:dyDescent="0.35">
      <c r="A342" s="4"/>
      <c r="B342" s="4" t="s">
        <v>163</v>
      </c>
      <c r="C342" s="4"/>
      <c r="D342" s="4" t="s">
        <v>31</v>
      </c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 x14ac:dyDescent="0.35">
      <c r="A343" s="4" t="s">
        <v>118</v>
      </c>
      <c r="B343" s="4" t="s">
        <v>119</v>
      </c>
      <c r="C343" s="4" t="s">
        <v>120</v>
      </c>
      <c r="D343" s="4" t="s">
        <v>121</v>
      </c>
      <c r="E343" s="4" t="s">
        <v>122</v>
      </c>
      <c r="F343" s="4" t="s">
        <v>123</v>
      </c>
      <c r="G343" s="4" t="s">
        <v>124</v>
      </c>
      <c r="H343" s="4" t="s">
        <v>2</v>
      </c>
      <c r="I343" s="4" t="s">
        <v>125</v>
      </c>
      <c r="J343" s="4" t="s">
        <v>106</v>
      </c>
      <c r="K343" s="4" t="s">
        <v>126</v>
      </c>
      <c r="L343" s="4" t="s">
        <v>127</v>
      </c>
      <c r="M343" s="4" t="s">
        <v>128</v>
      </c>
      <c r="N343" s="4"/>
      <c r="O343" s="4" t="s">
        <v>129</v>
      </c>
      <c r="P343" s="4" t="s">
        <v>130</v>
      </c>
      <c r="Q343" s="4"/>
      <c r="R343" s="4" t="s">
        <v>131</v>
      </c>
      <c r="S343" s="4" t="s">
        <v>121</v>
      </c>
      <c r="T343" s="4" t="s">
        <v>132</v>
      </c>
    </row>
    <row r="344" spans="1:20" x14ac:dyDescent="0.35">
      <c r="A344" s="4"/>
      <c r="B344" s="4" t="s">
        <v>163</v>
      </c>
      <c r="C344" s="4"/>
      <c r="D344" s="4" t="s">
        <v>32</v>
      </c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 x14ac:dyDescent="0.35">
      <c r="A345" s="4" t="s">
        <v>118</v>
      </c>
      <c r="B345" s="4" t="s">
        <v>119</v>
      </c>
      <c r="C345" s="4" t="s">
        <v>120</v>
      </c>
      <c r="D345" s="4" t="s">
        <v>121</v>
      </c>
      <c r="E345" s="4" t="s">
        <v>122</v>
      </c>
      <c r="F345" s="4" t="s">
        <v>123</v>
      </c>
      <c r="G345" s="4" t="s">
        <v>124</v>
      </c>
      <c r="H345" s="4" t="s">
        <v>2</v>
      </c>
      <c r="I345" s="4" t="s">
        <v>125</v>
      </c>
      <c r="J345" s="4" t="s">
        <v>106</v>
      </c>
      <c r="K345" s="4" t="s">
        <v>126</v>
      </c>
      <c r="L345" s="4" t="s">
        <v>127</v>
      </c>
      <c r="M345" s="4" t="s">
        <v>128</v>
      </c>
      <c r="N345" s="4"/>
      <c r="O345" s="4" t="s">
        <v>129</v>
      </c>
      <c r="P345" s="4" t="s">
        <v>130</v>
      </c>
      <c r="Q345" s="4"/>
      <c r="R345" s="4" t="s">
        <v>131</v>
      </c>
      <c r="S345" s="4" t="s">
        <v>121</v>
      </c>
      <c r="T345" s="4" t="s">
        <v>132</v>
      </c>
    </row>
    <row r="346" spans="1:20" x14ac:dyDescent="0.35">
      <c r="A346" s="4"/>
      <c r="B346" s="4" t="s">
        <v>163</v>
      </c>
      <c r="C346" s="4"/>
      <c r="D346" s="4" t="s">
        <v>33</v>
      </c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 x14ac:dyDescent="0.35">
      <c r="A347" s="4" t="s">
        <v>118</v>
      </c>
      <c r="B347" s="4" t="s">
        <v>119</v>
      </c>
      <c r="C347" s="4" t="s">
        <v>120</v>
      </c>
      <c r="D347" s="4" t="s">
        <v>121</v>
      </c>
      <c r="E347" s="4" t="s">
        <v>122</v>
      </c>
      <c r="F347" s="4" t="s">
        <v>123</v>
      </c>
      <c r="G347" s="4" t="s">
        <v>124</v>
      </c>
      <c r="H347" s="4" t="s">
        <v>2</v>
      </c>
      <c r="I347" s="4" t="s">
        <v>125</v>
      </c>
      <c r="J347" s="4" t="s">
        <v>106</v>
      </c>
      <c r="K347" s="4" t="s">
        <v>126</v>
      </c>
      <c r="L347" s="4" t="s">
        <v>127</v>
      </c>
      <c r="M347" s="4" t="s">
        <v>128</v>
      </c>
      <c r="N347" s="4"/>
      <c r="O347" s="4" t="s">
        <v>129</v>
      </c>
      <c r="P347" s="4" t="s">
        <v>130</v>
      </c>
      <c r="Q347" s="4"/>
      <c r="R347" s="4" t="s">
        <v>131</v>
      </c>
      <c r="S347" s="4" t="s">
        <v>121</v>
      </c>
      <c r="T347" s="4" t="s">
        <v>132</v>
      </c>
    </row>
    <row r="348" spans="1:20" x14ac:dyDescent="0.35">
      <c r="A348" s="4"/>
      <c r="B348" s="4" t="s">
        <v>163</v>
      </c>
      <c r="C348" s="4"/>
      <c r="D348" s="4" t="s">
        <v>34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 x14ac:dyDescent="0.35">
      <c r="A349" s="4" t="s">
        <v>118</v>
      </c>
      <c r="B349" s="4" t="s">
        <v>119</v>
      </c>
      <c r="C349" s="4" t="s">
        <v>120</v>
      </c>
      <c r="D349" s="4" t="s">
        <v>121</v>
      </c>
      <c r="E349" s="4" t="s">
        <v>122</v>
      </c>
      <c r="F349" s="4" t="s">
        <v>123</v>
      </c>
      <c r="G349" s="4" t="s">
        <v>124</v>
      </c>
      <c r="H349" s="4" t="s">
        <v>2</v>
      </c>
      <c r="I349" s="4" t="s">
        <v>125</v>
      </c>
      <c r="J349" s="4" t="s">
        <v>106</v>
      </c>
      <c r="K349" s="4" t="s">
        <v>126</v>
      </c>
      <c r="L349" s="4" t="s">
        <v>127</v>
      </c>
      <c r="M349" s="4" t="s">
        <v>128</v>
      </c>
      <c r="N349" s="4"/>
      <c r="O349" s="4" t="s">
        <v>129</v>
      </c>
      <c r="P349" s="4" t="s">
        <v>130</v>
      </c>
      <c r="Q349" s="4"/>
      <c r="R349" s="4" t="s">
        <v>131</v>
      </c>
      <c r="S349" s="4" t="s">
        <v>121</v>
      </c>
      <c r="T349" s="4" t="s">
        <v>132</v>
      </c>
    </row>
    <row r="350" spans="1:20" x14ac:dyDescent="0.35">
      <c r="A350" s="4"/>
      <c r="B350" s="4" t="s">
        <v>163</v>
      </c>
      <c r="C350" s="4"/>
      <c r="D350" s="4" t="s">
        <v>35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 x14ac:dyDescent="0.35">
      <c r="A351" s="4" t="s">
        <v>118</v>
      </c>
      <c r="B351" s="4" t="s">
        <v>119</v>
      </c>
      <c r="C351" s="4" t="s">
        <v>120</v>
      </c>
      <c r="D351" s="4" t="s">
        <v>121</v>
      </c>
      <c r="E351" s="4" t="s">
        <v>122</v>
      </c>
      <c r="F351" s="4" t="s">
        <v>123</v>
      </c>
      <c r="G351" s="4" t="s">
        <v>124</v>
      </c>
      <c r="H351" s="4" t="s">
        <v>2</v>
      </c>
      <c r="I351" s="4" t="s">
        <v>125</v>
      </c>
      <c r="J351" s="4" t="s">
        <v>106</v>
      </c>
      <c r="K351" s="4" t="s">
        <v>126</v>
      </c>
      <c r="L351" s="4" t="s">
        <v>127</v>
      </c>
      <c r="M351" s="4" t="s">
        <v>128</v>
      </c>
      <c r="N351" s="4"/>
      <c r="O351" s="4" t="s">
        <v>129</v>
      </c>
      <c r="P351" s="4" t="s">
        <v>130</v>
      </c>
      <c r="Q351" s="4"/>
      <c r="R351" s="4" t="s">
        <v>131</v>
      </c>
      <c r="S351" s="4" t="s">
        <v>121</v>
      </c>
      <c r="T351" s="4" t="s">
        <v>132</v>
      </c>
    </row>
    <row r="352" spans="1:20" x14ac:dyDescent="0.35">
      <c r="A352" s="4"/>
      <c r="B352" s="4" t="s">
        <v>163</v>
      </c>
      <c r="C352" s="4"/>
      <c r="D352" s="4" t="s">
        <v>36</v>
      </c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 x14ac:dyDescent="0.35">
      <c r="A353" s="4" t="s">
        <v>118</v>
      </c>
      <c r="B353" s="4" t="s">
        <v>119</v>
      </c>
      <c r="C353" s="4" t="s">
        <v>120</v>
      </c>
      <c r="D353" s="4" t="s">
        <v>121</v>
      </c>
      <c r="E353" s="4" t="s">
        <v>122</v>
      </c>
      <c r="F353" s="4" t="s">
        <v>123</v>
      </c>
      <c r="G353" s="4" t="s">
        <v>124</v>
      </c>
      <c r="H353" s="4" t="s">
        <v>2</v>
      </c>
      <c r="I353" s="4" t="s">
        <v>125</v>
      </c>
      <c r="J353" s="4" t="s">
        <v>106</v>
      </c>
      <c r="K353" s="4" t="s">
        <v>126</v>
      </c>
      <c r="L353" s="4" t="s">
        <v>127</v>
      </c>
      <c r="M353" s="4" t="s">
        <v>128</v>
      </c>
      <c r="N353" s="4"/>
      <c r="O353" s="4" t="s">
        <v>129</v>
      </c>
      <c r="P353" s="4" t="s">
        <v>130</v>
      </c>
      <c r="Q353" s="4"/>
      <c r="R353" s="4" t="s">
        <v>131</v>
      </c>
      <c r="S353" s="4" t="s">
        <v>121</v>
      </c>
      <c r="T353" s="4" t="s">
        <v>132</v>
      </c>
    </row>
    <row r="354" spans="1:20" x14ac:dyDescent="0.35">
      <c r="A354" s="4"/>
      <c r="B354" s="4" t="s">
        <v>163</v>
      </c>
      <c r="C354" s="4"/>
      <c r="D354" s="4" t="s">
        <v>37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 x14ac:dyDescent="0.35">
      <c r="A355" s="4" t="s">
        <v>118</v>
      </c>
      <c r="B355" s="4" t="s">
        <v>119</v>
      </c>
      <c r="C355" s="4" t="s">
        <v>120</v>
      </c>
      <c r="D355" s="4" t="s">
        <v>121</v>
      </c>
      <c r="E355" s="4" t="s">
        <v>122</v>
      </c>
      <c r="F355" s="4" t="s">
        <v>123</v>
      </c>
      <c r="G355" s="4" t="s">
        <v>124</v>
      </c>
      <c r="H355" s="4" t="s">
        <v>2</v>
      </c>
      <c r="I355" s="4" t="s">
        <v>125</v>
      </c>
      <c r="J355" s="4" t="s">
        <v>106</v>
      </c>
      <c r="K355" s="4" t="s">
        <v>126</v>
      </c>
      <c r="L355" s="4" t="s">
        <v>127</v>
      </c>
      <c r="M355" s="4" t="s">
        <v>128</v>
      </c>
      <c r="N355" s="4"/>
      <c r="O355" s="4" t="s">
        <v>129</v>
      </c>
      <c r="P355" s="4" t="s">
        <v>130</v>
      </c>
      <c r="Q355" s="4"/>
      <c r="R355" s="4" t="s">
        <v>131</v>
      </c>
      <c r="S355" s="4" t="s">
        <v>121</v>
      </c>
      <c r="T355" s="4" t="s">
        <v>132</v>
      </c>
    </row>
    <row r="356" spans="1:20" x14ac:dyDescent="0.35">
      <c r="A356" s="4"/>
      <c r="B356" s="4" t="s">
        <v>163</v>
      </c>
      <c r="C356" s="4"/>
      <c r="D356" s="4" t="s">
        <v>38</v>
      </c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 x14ac:dyDescent="0.35">
      <c r="A357" s="4" t="s">
        <v>118</v>
      </c>
      <c r="B357" s="4" t="s">
        <v>119</v>
      </c>
      <c r="C357" s="4" t="s">
        <v>120</v>
      </c>
      <c r="D357" s="4" t="s">
        <v>121</v>
      </c>
      <c r="E357" s="4" t="s">
        <v>122</v>
      </c>
      <c r="F357" s="4" t="s">
        <v>123</v>
      </c>
      <c r="G357" s="4" t="s">
        <v>124</v>
      </c>
      <c r="H357" s="4" t="s">
        <v>2</v>
      </c>
      <c r="I357" s="4" t="s">
        <v>125</v>
      </c>
      <c r="J357" s="4" t="s">
        <v>106</v>
      </c>
      <c r="K357" s="4" t="s">
        <v>126</v>
      </c>
      <c r="L357" s="4" t="s">
        <v>127</v>
      </c>
      <c r="M357" s="4" t="s">
        <v>128</v>
      </c>
      <c r="N357" s="4"/>
      <c r="O357" s="4" t="s">
        <v>129</v>
      </c>
      <c r="P357" s="4" t="s">
        <v>130</v>
      </c>
      <c r="Q357" s="4"/>
      <c r="R357" s="4" t="s">
        <v>131</v>
      </c>
      <c r="S357" s="4" t="s">
        <v>121</v>
      </c>
      <c r="T357" s="4" t="s">
        <v>132</v>
      </c>
    </row>
    <row r="358" spans="1:20" x14ac:dyDescent="0.35">
      <c r="A358" s="4"/>
      <c r="B358" s="4" t="s">
        <v>163</v>
      </c>
      <c r="C358" s="4"/>
      <c r="D358" s="4" t="s">
        <v>39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 x14ac:dyDescent="0.35">
      <c r="A359" s="4" t="s">
        <v>118</v>
      </c>
      <c r="B359" s="4" t="s">
        <v>119</v>
      </c>
      <c r="C359" s="4" t="s">
        <v>120</v>
      </c>
      <c r="D359" s="4" t="s">
        <v>121</v>
      </c>
      <c r="E359" s="4" t="s">
        <v>122</v>
      </c>
      <c r="F359" s="4" t="s">
        <v>123</v>
      </c>
      <c r="G359" s="4" t="s">
        <v>124</v>
      </c>
      <c r="H359" s="4" t="s">
        <v>2</v>
      </c>
      <c r="I359" s="4" t="s">
        <v>125</v>
      </c>
      <c r="J359" s="4" t="s">
        <v>106</v>
      </c>
      <c r="K359" s="4" t="s">
        <v>126</v>
      </c>
      <c r="L359" s="4" t="s">
        <v>127</v>
      </c>
      <c r="M359" s="4" t="s">
        <v>128</v>
      </c>
      <c r="N359" s="4"/>
      <c r="O359" s="4" t="s">
        <v>129</v>
      </c>
      <c r="P359" s="4" t="s">
        <v>130</v>
      </c>
      <c r="Q359" s="4"/>
      <c r="R359" s="4" t="s">
        <v>131</v>
      </c>
      <c r="S359" s="4" t="s">
        <v>121</v>
      </c>
      <c r="T359" s="4" t="s">
        <v>132</v>
      </c>
    </row>
    <row r="360" spans="1:20" x14ac:dyDescent="0.35">
      <c r="A360" s="4"/>
      <c r="B360" s="4" t="s">
        <v>163</v>
      </c>
      <c r="C360" s="4"/>
      <c r="D360" s="4" t="s">
        <v>40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 x14ac:dyDescent="0.35">
      <c r="A361" s="4" t="s">
        <v>118</v>
      </c>
      <c r="B361" s="4" t="s">
        <v>119</v>
      </c>
      <c r="C361" s="4" t="s">
        <v>120</v>
      </c>
      <c r="D361" s="4" t="s">
        <v>121</v>
      </c>
      <c r="E361" s="4" t="s">
        <v>122</v>
      </c>
      <c r="F361" s="4" t="s">
        <v>123</v>
      </c>
      <c r="G361" s="4" t="s">
        <v>124</v>
      </c>
      <c r="H361" s="4" t="s">
        <v>2</v>
      </c>
      <c r="I361" s="4" t="s">
        <v>125</v>
      </c>
      <c r="J361" s="4" t="s">
        <v>106</v>
      </c>
      <c r="K361" s="4" t="s">
        <v>126</v>
      </c>
      <c r="L361" s="4" t="s">
        <v>127</v>
      </c>
      <c r="M361" s="4" t="s">
        <v>128</v>
      </c>
      <c r="N361" s="4"/>
      <c r="O361" s="4" t="s">
        <v>129</v>
      </c>
      <c r="P361" s="4" t="s">
        <v>130</v>
      </c>
      <c r="Q361" s="4"/>
      <c r="R361" s="4" t="s">
        <v>131</v>
      </c>
      <c r="S361" s="4" t="s">
        <v>121</v>
      </c>
      <c r="T361" s="4" t="s">
        <v>132</v>
      </c>
    </row>
    <row r="362" spans="1:20" x14ac:dyDescent="0.35">
      <c r="A362" s="4"/>
      <c r="B362" s="4" t="s">
        <v>163</v>
      </c>
      <c r="C362" s="4"/>
      <c r="D362" s="4" t="s">
        <v>41</v>
      </c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 x14ac:dyDescent="0.35">
      <c r="A363" s="4" t="s">
        <v>118</v>
      </c>
      <c r="B363" s="4" t="s">
        <v>119</v>
      </c>
      <c r="C363" s="4" t="s">
        <v>120</v>
      </c>
      <c r="D363" s="4" t="s">
        <v>121</v>
      </c>
      <c r="E363" s="4" t="s">
        <v>122</v>
      </c>
      <c r="F363" s="4" t="s">
        <v>123</v>
      </c>
      <c r="G363" s="4" t="s">
        <v>124</v>
      </c>
      <c r="H363" s="4" t="s">
        <v>2</v>
      </c>
      <c r="I363" s="4" t="s">
        <v>125</v>
      </c>
      <c r="J363" s="4" t="s">
        <v>106</v>
      </c>
      <c r="K363" s="4" t="s">
        <v>126</v>
      </c>
      <c r="L363" s="4" t="s">
        <v>127</v>
      </c>
      <c r="M363" s="4" t="s">
        <v>128</v>
      </c>
      <c r="N363" s="4"/>
      <c r="O363" s="4" t="s">
        <v>129</v>
      </c>
      <c r="P363" s="4" t="s">
        <v>130</v>
      </c>
      <c r="Q363" s="4"/>
      <c r="R363" s="4" t="s">
        <v>131</v>
      </c>
      <c r="S363" s="4" t="s">
        <v>121</v>
      </c>
      <c r="T363" s="4" t="s">
        <v>132</v>
      </c>
    </row>
    <row r="364" spans="1:20" x14ac:dyDescent="0.35">
      <c r="A364" s="4"/>
      <c r="B364" s="4" t="s">
        <v>163</v>
      </c>
      <c r="C364" s="4"/>
      <c r="D364" s="4" t="s">
        <v>42</v>
      </c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 x14ac:dyDescent="0.35">
      <c r="A365" s="4" t="s">
        <v>118</v>
      </c>
      <c r="B365" s="4" t="s">
        <v>119</v>
      </c>
      <c r="C365" s="4" t="s">
        <v>120</v>
      </c>
      <c r="D365" s="4" t="s">
        <v>121</v>
      </c>
      <c r="E365" s="4" t="s">
        <v>122</v>
      </c>
      <c r="F365" s="4" t="s">
        <v>123</v>
      </c>
      <c r="G365" s="4" t="s">
        <v>124</v>
      </c>
      <c r="H365" s="4" t="s">
        <v>2</v>
      </c>
      <c r="I365" s="4" t="s">
        <v>125</v>
      </c>
      <c r="J365" s="4" t="s">
        <v>106</v>
      </c>
      <c r="K365" s="4" t="s">
        <v>126</v>
      </c>
      <c r="L365" s="4" t="s">
        <v>127</v>
      </c>
      <c r="M365" s="4" t="s">
        <v>128</v>
      </c>
      <c r="N365" s="4"/>
      <c r="O365" s="4" t="s">
        <v>129</v>
      </c>
      <c r="P365" s="4" t="s">
        <v>130</v>
      </c>
      <c r="Q365" s="4"/>
      <c r="R365" s="4" t="s">
        <v>131</v>
      </c>
      <c r="S365" s="4" t="s">
        <v>121</v>
      </c>
      <c r="T365" s="4" t="s">
        <v>132</v>
      </c>
    </row>
    <row r="366" spans="1:20" x14ac:dyDescent="0.35">
      <c r="A366" s="4"/>
      <c r="B366" s="4" t="s">
        <v>163</v>
      </c>
      <c r="C366" s="4"/>
      <c r="D366" s="4" t="s">
        <v>43</v>
      </c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 x14ac:dyDescent="0.35">
      <c r="A367" s="4" t="s">
        <v>118</v>
      </c>
      <c r="B367" s="4" t="s">
        <v>119</v>
      </c>
      <c r="C367" s="4" t="s">
        <v>120</v>
      </c>
      <c r="D367" s="4" t="s">
        <v>121</v>
      </c>
      <c r="E367" s="4" t="s">
        <v>122</v>
      </c>
      <c r="F367" s="4" t="s">
        <v>123</v>
      </c>
      <c r="G367" s="4" t="s">
        <v>124</v>
      </c>
      <c r="H367" s="4" t="s">
        <v>2</v>
      </c>
      <c r="I367" s="4" t="s">
        <v>125</v>
      </c>
      <c r="J367" s="4" t="s">
        <v>106</v>
      </c>
      <c r="K367" s="4" t="s">
        <v>126</v>
      </c>
      <c r="L367" s="4" t="s">
        <v>127</v>
      </c>
      <c r="M367" s="4" t="s">
        <v>128</v>
      </c>
      <c r="N367" s="4"/>
      <c r="O367" s="4" t="s">
        <v>129</v>
      </c>
      <c r="P367" s="4" t="s">
        <v>130</v>
      </c>
      <c r="Q367" s="4"/>
      <c r="R367" s="4" t="s">
        <v>131</v>
      </c>
      <c r="S367" s="4" t="s">
        <v>121</v>
      </c>
      <c r="T367" s="4" t="s">
        <v>132</v>
      </c>
    </row>
    <row r="368" spans="1:20" x14ac:dyDescent="0.35">
      <c r="A368" s="4"/>
      <c r="B368" s="4" t="s">
        <v>163</v>
      </c>
      <c r="C368" s="4"/>
      <c r="D368" s="4" t="s">
        <v>44</v>
      </c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 x14ac:dyDescent="0.35">
      <c r="A369" s="4" t="s">
        <v>118</v>
      </c>
      <c r="B369" s="4" t="s">
        <v>119</v>
      </c>
      <c r="C369" s="4" t="s">
        <v>120</v>
      </c>
      <c r="D369" s="4" t="s">
        <v>121</v>
      </c>
      <c r="E369" s="4" t="s">
        <v>122</v>
      </c>
      <c r="F369" s="4" t="s">
        <v>123</v>
      </c>
      <c r="G369" s="4" t="s">
        <v>124</v>
      </c>
      <c r="H369" s="4" t="s">
        <v>2</v>
      </c>
      <c r="I369" s="4" t="s">
        <v>125</v>
      </c>
      <c r="J369" s="4" t="s">
        <v>106</v>
      </c>
      <c r="K369" s="4" t="s">
        <v>126</v>
      </c>
      <c r="L369" s="4" t="s">
        <v>127</v>
      </c>
      <c r="M369" s="4" t="s">
        <v>128</v>
      </c>
      <c r="N369" s="4"/>
      <c r="O369" s="4" t="s">
        <v>129</v>
      </c>
      <c r="P369" s="4" t="s">
        <v>130</v>
      </c>
      <c r="Q369" s="4"/>
      <c r="R369" s="4" t="s">
        <v>131</v>
      </c>
      <c r="S369" s="4" t="s">
        <v>121</v>
      </c>
      <c r="T369" s="4" t="s">
        <v>132</v>
      </c>
    </row>
    <row r="370" spans="1:20" x14ac:dyDescent="0.35">
      <c r="A370" s="4"/>
      <c r="B370" s="4" t="s">
        <v>163</v>
      </c>
      <c r="C370" s="4"/>
      <c r="D370" s="4" t="s">
        <v>45</v>
      </c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 x14ac:dyDescent="0.35">
      <c r="A371" s="4" t="s">
        <v>118</v>
      </c>
      <c r="B371" s="4" t="s">
        <v>119</v>
      </c>
      <c r="C371" s="4" t="s">
        <v>120</v>
      </c>
      <c r="D371" s="4" t="s">
        <v>121</v>
      </c>
      <c r="E371" s="4" t="s">
        <v>122</v>
      </c>
      <c r="F371" s="4" t="s">
        <v>123</v>
      </c>
      <c r="G371" s="4" t="s">
        <v>124</v>
      </c>
      <c r="H371" s="4" t="s">
        <v>2</v>
      </c>
      <c r="I371" s="4" t="s">
        <v>125</v>
      </c>
      <c r="J371" s="4" t="s">
        <v>106</v>
      </c>
      <c r="K371" s="4" t="s">
        <v>126</v>
      </c>
      <c r="L371" s="4" t="s">
        <v>127</v>
      </c>
      <c r="M371" s="4" t="s">
        <v>128</v>
      </c>
      <c r="N371" s="4"/>
      <c r="O371" s="4" t="s">
        <v>129</v>
      </c>
      <c r="P371" s="4" t="s">
        <v>130</v>
      </c>
      <c r="Q371" s="4"/>
      <c r="R371" s="4" t="s">
        <v>131</v>
      </c>
      <c r="S371" s="4" t="s">
        <v>121</v>
      </c>
      <c r="T371" s="4" t="s">
        <v>132</v>
      </c>
    </row>
    <row r="372" spans="1:20" x14ac:dyDescent="0.35">
      <c r="A372" s="4"/>
      <c r="B372" s="4" t="s">
        <v>163</v>
      </c>
      <c r="C372" s="4"/>
      <c r="D372" s="4" t="s">
        <v>46</v>
      </c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 x14ac:dyDescent="0.35">
      <c r="A373" s="4" t="s">
        <v>118</v>
      </c>
      <c r="B373" s="4" t="s">
        <v>119</v>
      </c>
      <c r="C373" s="4" t="s">
        <v>120</v>
      </c>
      <c r="D373" s="4" t="s">
        <v>121</v>
      </c>
      <c r="E373" s="4" t="s">
        <v>122</v>
      </c>
      <c r="F373" s="4" t="s">
        <v>123</v>
      </c>
      <c r="G373" s="4" t="s">
        <v>124</v>
      </c>
      <c r="H373" s="4" t="s">
        <v>2</v>
      </c>
      <c r="I373" s="4" t="s">
        <v>125</v>
      </c>
      <c r="J373" s="4" t="s">
        <v>106</v>
      </c>
      <c r="K373" s="4" t="s">
        <v>126</v>
      </c>
      <c r="L373" s="4" t="s">
        <v>127</v>
      </c>
      <c r="M373" s="4" t="s">
        <v>128</v>
      </c>
      <c r="N373" s="4"/>
      <c r="O373" s="4" t="s">
        <v>129</v>
      </c>
      <c r="P373" s="4" t="s">
        <v>130</v>
      </c>
      <c r="Q373" s="4"/>
      <c r="R373" s="4" t="s">
        <v>131</v>
      </c>
      <c r="S373" s="4" t="s">
        <v>121</v>
      </c>
      <c r="T373" s="4" t="s">
        <v>132</v>
      </c>
    </row>
    <row r="374" spans="1:20" x14ac:dyDescent="0.35">
      <c r="A374" s="4"/>
      <c r="B374" s="4" t="s">
        <v>163</v>
      </c>
      <c r="C374" s="4"/>
      <c r="D374" s="4" t="s">
        <v>47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 x14ac:dyDescent="0.35">
      <c r="A375" s="4" t="s">
        <v>118</v>
      </c>
      <c r="B375" s="4" t="s">
        <v>119</v>
      </c>
      <c r="C375" s="4" t="s">
        <v>120</v>
      </c>
      <c r="D375" s="4" t="s">
        <v>121</v>
      </c>
      <c r="E375" s="4" t="s">
        <v>122</v>
      </c>
      <c r="F375" s="4" t="s">
        <v>123</v>
      </c>
      <c r="G375" s="4" t="s">
        <v>124</v>
      </c>
      <c r="H375" s="4" t="s">
        <v>2</v>
      </c>
      <c r="I375" s="4" t="s">
        <v>125</v>
      </c>
      <c r="J375" s="4" t="s">
        <v>106</v>
      </c>
      <c r="K375" s="4" t="s">
        <v>126</v>
      </c>
      <c r="L375" s="4" t="s">
        <v>127</v>
      </c>
      <c r="M375" s="4" t="s">
        <v>128</v>
      </c>
      <c r="N375" s="4"/>
      <c r="O375" s="4" t="s">
        <v>129</v>
      </c>
      <c r="P375" s="4" t="s">
        <v>130</v>
      </c>
      <c r="Q375" s="4"/>
      <c r="R375" s="4" t="s">
        <v>131</v>
      </c>
      <c r="S375" s="4" t="s">
        <v>121</v>
      </c>
      <c r="T375" s="4" t="s">
        <v>132</v>
      </c>
    </row>
    <row r="376" spans="1:20" x14ac:dyDescent="0.35">
      <c r="A376" s="4"/>
      <c r="B376" s="4" t="s">
        <v>163</v>
      </c>
      <c r="C376" s="4"/>
      <c r="D376" s="4" t="s">
        <v>48</v>
      </c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 x14ac:dyDescent="0.35">
      <c r="A377" s="4" t="s">
        <v>118</v>
      </c>
      <c r="B377" s="4" t="s">
        <v>119</v>
      </c>
      <c r="C377" s="4" t="s">
        <v>120</v>
      </c>
      <c r="D377" s="4" t="s">
        <v>121</v>
      </c>
      <c r="E377" s="4" t="s">
        <v>122</v>
      </c>
      <c r="F377" s="4" t="s">
        <v>123</v>
      </c>
      <c r="G377" s="4" t="s">
        <v>124</v>
      </c>
      <c r="H377" s="4" t="s">
        <v>2</v>
      </c>
      <c r="I377" s="4" t="s">
        <v>125</v>
      </c>
      <c r="J377" s="4" t="s">
        <v>106</v>
      </c>
      <c r="K377" s="4" t="s">
        <v>126</v>
      </c>
      <c r="L377" s="4" t="s">
        <v>127</v>
      </c>
      <c r="M377" s="4" t="s">
        <v>128</v>
      </c>
      <c r="N377" s="4"/>
      <c r="O377" s="4" t="s">
        <v>129</v>
      </c>
      <c r="P377" s="4" t="s">
        <v>130</v>
      </c>
      <c r="Q377" s="4"/>
      <c r="R377" s="4" t="s">
        <v>131</v>
      </c>
      <c r="S377" s="4" t="s">
        <v>121</v>
      </c>
      <c r="T377" s="4" t="s">
        <v>132</v>
      </c>
    </row>
    <row r="378" spans="1:20" x14ac:dyDescent="0.35">
      <c r="A378" s="4"/>
      <c r="B378" s="4" t="s">
        <v>163</v>
      </c>
      <c r="C378" s="4"/>
      <c r="D378" s="4" t="s">
        <v>49</v>
      </c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 x14ac:dyDescent="0.35">
      <c r="A379" s="4" t="s">
        <v>118</v>
      </c>
      <c r="B379" s="4" t="s">
        <v>119</v>
      </c>
      <c r="C379" s="4" t="s">
        <v>120</v>
      </c>
      <c r="D379" s="4" t="s">
        <v>121</v>
      </c>
      <c r="E379" s="4" t="s">
        <v>122</v>
      </c>
      <c r="F379" s="4" t="s">
        <v>123</v>
      </c>
      <c r="G379" s="4" t="s">
        <v>124</v>
      </c>
      <c r="H379" s="4" t="s">
        <v>2</v>
      </c>
      <c r="I379" s="4" t="s">
        <v>125</v>
      </c>
      <c r="J379" s="4" t="s">
        <v>106</v>
      </c>
      <c r="K379" s="4" t="s">
        <v>126</v>
      </c>
      <c r="L379" s="4" t="s">
        <v>127</v>
      </c>
      <c r="M379" s="4" t="s">
        <v>128</v>
      </c>
      <c r="N379" s="4"/>
      <c r="O379" s="4" t="s">
        <v>129</v>
      </c>
      <c r="P379" s="4" t="s">
        <v>130</v>
      </c>
      <c r="Q379" s="4"/>
      <c r="R379" s="4" t="s">
        <v>131</v>
      </c>
      <c r="S379" s="4" t="s">
        <v>121</v>
      </c>
      <c r="T379" s="4" t="s">
        <v>132</v>
      </c>
    </row>
    <row r="380" spans="1:20" x14ac:dyDescent="0.35">
      <c r="A380" s="4"/>
      <c r="B380" s="4" t="s">
        <v>163</v>
      </c>
      <c r="C380" s="4"/>
      <c r="D380" s="4" t="s">
        <v>50</v>
      </c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 x14ac:dyDescent="0.35">
      <c r="A381" s="4" t="s">
        <v>118</v>
      </c>
      <c r="B381" s="4" t="s">
        <v>119</v>
      </c>
      <c r="C381" s="4" t="s">
        <v>120</v>
      </c>
      <c r="D381" s="4" t="s">
        <v>121</v>
      </c>
      <c r="E381" s="4" t="s">
        <v>122</v>
      </c>
      <c r="F381" s="4" t="s">
        <v>123</v>
      </c>
      <c r="G381" s="4" t="s">
        <v>124</v>
      </c>
      <c r="H381" s="4" t="s">
        <v>2</v>
      </c>
      <c r="I381" s="4" t="s">
        <v>125</v>
      </c>
      <c r="J381" s="4" t="s">
        <v>106</v>
      </c>
      <c r="K381" s="4" t="s">
        <v>126</v>
      </c>
      <c r="L381" s="4" t="s">
        <v>127</v>
      </c>
      <c r="M381" s="4" t="s">
        <v>128</v>
      </c>
      <c r="N381" s="4"/>
      <c r="O381" s="4" t="s">
        <v>129</v>
      </c>
      <c r="P381" s="4" t="s">
        <v>130</v>
      </c>
      <c r="Q381" s="4"/>
      <c r="R381" s="4" t="s">
        <v>131</v>
      </c>
      <c r="S381" s="4" t="s">
        <v>121</v>
      </c>
      <c r="T381" s="4" t="s">
        <v>132</v>
      </c>
    </row>
    <row r="382" spans="1:20" x14ac:dyDescent="0.35">
      <c r="A382" s="4"/>
      <c r="B382" s="4" t="s">
        <v>163</v>
      </c>
      <c r="C382" s="4"/>
      <c r="D382" s="4" t="s">
        <v>367</v>
      </c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 x14ac:dyDescent="0.35">
      <c r="A383" s="4" t="s">
        <v>118</v>
      </c>
      <c r="B383" s="4" t="s">
        <v>119</v>
      </c>
      <c r="C383" s="4" t="s">
        <v>120</v>
      </c>
      <c r="D383" s="4" t="s">
        <v>121</v>
      </c>
      <c r="E383" s="4" t="s">
        <v>122</v>
      </c>
      <c r="F383" s="4" t="s">
        <v>123</v>
      </c>
      <c r="G383" s="4" t="s">
        <v>124</v>
      </c>
      <c r="H383" s="4" t="s">
        <v>2</v>
      </c>
      <c r="I383" s="4" t="s">
        <v>125</v>
      </c>
      <c r="J383" s="4" t="s">
        <v>106</v>
      </c>
      <c r="K383" s="4" t="s">
        <v>126</v>
      </c>
      <c r="L383" s="4" t="s">
        <v>127</v>
      </c>
      <c r="M383" s="4" t="s">
        <v>128</v>
      </c>
      <c r="N383" s="4"/>
      <c r="O383" s="4" t="s">
        <v>129</v>
      </c>
      <c r="P383" s="4" t="s">
        <v>130</v>
      </c>
      <c r="Q383" s="4"/>
      <c r="R383" s="4" t="s">
        <v>131</v>
      </c>
      <c r="S383" s="4" t="s">
        <v>121</v>
      </c>
      <c r="T383" s="4" t="s">
        <v>132</v>
      </c>
    </row>
    <row r="384" spans="1:20" x14ac:dyDescent="0.35">
      <c r="A384" s="4"/>
      <c r="B384" s="4" t="s">
        <v>163</v>
      </c>
      <c r="C384" s="4"/>
      <c r="D384" s="4" t="s">
        <v>51</v>
      </c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 x14ac:dyDescent="0.35">
      <c r="A385" s="4" t="s">
        <v>118</v>
      </c>
      <c r="B385" s="4" t="s">
        <v>119</v>
      </c>
      <c r="C385" s="4" t="s">
        <v>120</v>
      </c>
      <c r="D385" s="4" t="s">
        <v>121</v>
      </c>
      <c r="E385" s="4" t="s">
        <v>122</v>
      </c>
      <c r="F385" s="4" t="s">
        <v>123</v>
      </c>
      <c r="G385" s="4" t="s">
        <v>124</v>
      </c>
      <c r="H385" s="4" t="s">
        <v>2</v>
      </c>
      <c r="I385" s="4" t="s">
        <v>125</v>
      </c>
      <c r="J385" s="4" t="s">
        <v>106</v>
      </c>
      <c r="K385" s="4" t="s">
        <v>126</v>
      </c>
      <c r="L385" s="4" t="s">
        <v>127</v>
      </c>
      <c r="M385" s="4" t="s">
        <v>128</v>
      </c>
      <c r="N385" s="4"/>
      <c r="O385" s="4" t="s">
        <v>129</v>
      </c>
      <c r="P385" s="4" t="s">
        <v>130</v>
      </c>
      <c r="Q385" s="4"/>
      <c r="R385" s="4" t="s">
        <v>131</v>
      </c>
      <c r="S385" s="4" t="s">
        <v>121</v>
      </c>
      <c r="T385" s="4" t="s">
        <v>132</v>
      </c>
    </row>
    <row r="386" spans="1:20" x14ac:dyDescent="0.35">
      <c r="A386" s="4"/>
      <c r="B386" s="4" t="s">
        <v>163</v>
      </c>
      <c r="C386" s="4"/>
      <c r="D386" s="4" t="s">
        <v>52</v>
      </c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 x14ac:dyDescent="0.35">
      <c r="A387" s="4" t="s">
        <v>118</v>
      </c>
      <c r="B387" s="4" t="s">
        <v>119</v>
      </c>
      <c r="C387" s="4" t="s">
        <v>120</v>
      </c>
      <c r="D387" s="4" t="s">
        <v>121</v>
      </c>
      <c r="E387" s="4" t="s">
        <v>122</v>
      </c>
      <c r="F387" s="4" t="s">
        <v>123</v>
      </c>
      <c r="G387" s="4" t="s">
        <v>124</v>
      </c>
      <c r="H387" s="4" t="s">
        <v>2</v>
      </c>
      <c r="I387" s="4" t="s">
        <v>125</v>
      </c>
      <c r="J387" s="4" t="s">
        <v>106</v>
      </c>
      <c r="K387" s="4" t="s">
        <v>126</v>
      </c>
      <c r="L387" s="4" t="s">
        <v>127</v>
      </c>
      <c r="M387" s="4" t="s">
        <v>128</v>
      </c>
      <c r="N387" s="4"/>
      <c r="O387" s="4" t="s">
        <v>129</v>
      </c>
      <c r="P387" s="4" t="s">
        <v>130</v>
      </c>
      <c r="Q387" s="4"/>
      <c r="R387" s="4" t="s">
        <v>131</v>
      </c>
      <c r="S387" s="4" t="s">
        <v>121</v>
      </c>
      <c r="T387" s="4" t="s">
        <v>132</v>
      </c>
    </row>
    <row r="388" spans="1:20" x14ac:dyDescent="0.35">
      <c r="A388" s="4"/>
      <c r="B388" s="4" t="s">
        <v>163</v>
      </c>
      <c r="C388" s="4"/>
      <c r="D388" s="4" t="s">
        <v>53</v>
      </c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 x14ac:dyDescent="0.35">
      <c r="A389" s="4" t="s">
        <v>118</v>
      </c>
      <c r="B389" s="4" t="s">
        <v>119</v>
      </c>
      <c r="C389" s="4" t="s">
        <v>120</v>
      </c>
      <c r="D389" s="4" t="s">
        <v>121</v>
      </c>
      <c r="E389" s="4" t="s">
        <v>122</v>
      </c>
      <c r="F389" s="4" t="s">
        <v>123</v>
      </c>
      <c r="G389" s="4" t="s">
        <v>124</v>
      </c>
      <c r="H389" s="4" t="s">
        <v>2</v>
      </c>
      <c r="I389" s="4" t="s">
        <v>125</v>
      </c>
      <c r="J389" s="4" t="s">
        <v>106</v>
      </c>
      <c r="K389" s="4" t="s">
        <v>126</v>
      </c>
      <c r="L389" s="4" t="s">
        <v>127</v>
      </c>
      <c r="M389" s="4" t="s">
        <v>128</v>
      </c>
      <c r="N389" s="4"/>
      <c r="O389" s="4" t="s">
        <v>129</v>
      </c>
      <c r="P389" s="4" t="s">
        <v>130</v>
      </c>
      <c r="Q389" s="4"/>
      <c r="R389" s="4" t="s">
        <v>131</v>
      </c>
      <c r="S389" s="4" t="s">
        <v>121</v>
      </c>
      <c r="T389" s="4" t="s">
        <v>132</v>
      </c>
    </row>
    <row r="390" spans="1:20" x14ac:dyDescent="0.35">
      <c r="A390" s="4"/>
      <c r="B390" s="4" t="s">
        <v>163</v>
      </c>
      <c r="C390" s="4"/>
      <c r="D390" s="4" t="s">
        <v>54</v>
      </c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 x14ac:dyDescent="0.35">
      <c r="A391" s="4" t="s">
        <v>118</v>
      </c>
      <c r="B391" s="4" t="s">
        <v>119</v>
      </c>
      <c r="C391" s="4" t="s">
        <v>120</v>
      </c>
      <c r="D391" s="4" t="s">
        <v>121</v>
      </c>
      <c r="E391" s="4" t="s">
        <v>122</v>
      </c>
      <c r="F391" s="4" t="s">
        <v>123</v>
      </c>
      <c r="G391" s="4" t="s">
        <v>124</v>
      </c>
      <c r="H391" s="4" t="s">
        <v>2</v>
      </c>
      <c r="I391" s="4" t="s">
        <v>125</v>
      </c>
      <c r="J391" s="4" t="s">
        <v>106</v>
      </c>
      <c r="K391" s="4" t="s">
        <v>126</v>
      </c>
      <c r="L391" s="4" t="s">
        <v>127</v>
      </c>
      <c r="M391" s="4" t="s">
        <v>128</v>
      </c>
      <c r="N391" s="4"/>
      <c r="O391" s="4" t="s">
        <v>129</v>
      </c>
      <c r="P391" s="4" t="s">
        <v>130</v>
      </c>
      <c r="Q391" s="4"/>
      <c r="R391" s="4" t="s">
        <v>131</v>
      </c>
      <c r="S391" s="4" t="s">
        <v>121</v>
      </c>
      <c r="T391" s="4" t="s">
        <v>132</v>
      </c>
    </row>
    <row r="392" spans="1:20" x14ac:dyDescent="0.35">
      <c r="A392" s="4"/>
      <c r="B392" s="4" t="s">
        <v>163</v>
      </c>
      <c r="C392" s="4"/>
      <c r="D392" s="4" t="s">
        <v>55</v>
      </c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 x14ac:dyDescent="0.35">
      <c r="A393" s="4" t="s">
        <v>118</v>
      </c>
      <c r="B393" s="4" t="s">
        <v>119</v>
      </c>
      <c r="C393" s="4" t="s">
        <v>120</v>
      </c>
      <c r="D393" s="4" t="s">
        <v>121</v>
      </c>
      <c r="E393" s="4" t="s">
        <v>122</v>
      </c>
      <c r="F393" s="4" t="s">
        <v>123</v>
      </c>
      <c r="G393" s="4" t="s">
        <v>124</v>
      </c>
      <c r="H393" s="4" t="s">
        <v>2</v>
      </c>
      <c r="I393" s="4" t="s">
        <v>125</v>
      </c>
      <c r="J393" s="4" t="s">
        <v>106</v>
      </c>
      <c r="K393" s="4" t="s">
        <v>126</v>
      </c>
      <c r="L393" s="4" t="s">
        <v>127</v>
      </c>
      <c r="M393" s="4" t="s">
        <v>128</v>
      </c>
      <c r="N393" s="4"/>
      <c r="O393" s="4" t="s">
        <v>129</v>
      </c>
      <c r="P393" s="4" t="s">
        <v>130</v>
      </c>
      <c r="Q393" s="4"/>
      <c r="R393" s="4" t="s">
        <v>131</v>
      </c>
      <c r="S393" s="4" t="s">
        <v>121</v>
      </c>
      <c r="T393" s="4" t="s">
        <v>132</v>
      </c>
    </row>
    <row r="394" spans="1:20" x14ac:dyDescent="0.35">
      <c r="A394" s="4"/>
      <c r="B394" s="4" t="s">
        <v>163</v>
      </c>
      <c r="C394" s="4"/>
      <c r="D394" s="4" t="s">
        <v>56</v>
      </c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 x14ac:dyDescent="0.35">
      <c r="A395" s="4" t="s">
        <v>118</v>
      </c>
      <c r="B395" s="4" t="s">
        <v>119</v>
      </c>
      <c r="C395" s="4" t="s">
        <v>120</v>
      </c>
      <c r="D395" s="4" t="s">
        <v>121</v>
      </c>
      <c r="E395" s="4" t="s">
        <v>122</v>
      </c>
      <c r="F395" s="4" t="s">
        <v>123</v>
      </c>
      <c r="G395" s="4" t="s">
        <v>124</v>
      </c>
      <c r="H395" s="4" t="s">
        <v>2</v>
      </c>
      <c r="I395" s="4" t="s">
        <v>125</v>
      </c>
      <c r="J395" s="4" t="s">
        <v>106</v>
      </c>
      <c r="K395" s="4" t="s">
        <v>126</v>
      </c>
      <c r="L395" s="4" t="s">
        <v>127</v>
      </c>
      <c r="M395" s="4" t="s">
        <v>128</v>
      </c>
      <c r="N395" s="4"/>
      <c r="O395" s="4" t="s">
        <v>129</v>
      </c>
      <c r="P395" s="4" t="s">
        <v>130</v>
      </c>
      <c r="Q395" s="4"/>
      <c r="R395" s="4" t="s">
        <v>131</v>
      </c>
      <c r="S395" s="4" t="s">
        <v>121</v>
      </c>
      <c r="T395" s="4" t="s">
        <v>132</v>
      </c>
    </row>
    <row r="396" spans="1:20" x14ac:dyDescent="0.35">
      <c r="A396" s="4"/>
      <c r="B396" s="4" t="s">
        <v>163</v>
      </c>
      <c r="C396" s="4"/>
      <c r="D396" s="4" t="s">
        <v>57</v>
      </c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 x14ac:dyDescent="0.35">
      <c r="A397" s="4" t="s">
        <v>118</v>
      </c>
      <c r="B397" s="4" t="s">
        <v>119</v>
      </c>
      <c r="C397" s="4" t="s">
        <v>120</v>
      </c>
      <c r="D397" s="4" t="s">
        <v>121</v>
      </c>
      <c r="E397" s="4" t="s">
        <v>122</v>
      </c>
      <c r="F397" s="4" t="s">
        <v>123</v>
      </c>
      <c r="G397" s="4" t="s">
        <v>124</v>
      </c>
      <c r="H397" s="4" t="s">
        <v>2</v>
      </c>
      <c r="I397" s="4" t="s">
        <v>125</v>
      </c>
      <c r="J397" s="4" t="s">
        <v>106</v>
      </c>
      <c r="K397" s="4" t="s">
        <v>126</v>
      </c>
      <c r="L397" s="4" t="s">
        <v>127</v>
      </c>
      <c r="M397" s="4" t="s">
        <v>128</v>
      </c>
      <c r="N397" s="4"/>
      <c r="O397" s="4" t="s">
        <v>129</v>
      </c>
      <c r="P397" s="4" t="s">
        <v>130</v>
      </c>
      <c r="Q397" s="4"/>
      <c r="R397" s="4" t="s">
        <v>131</v>
      </c>
      <c r="S397" s="4" t="s">
        <v>121</v>
      </c>
      <c r="T397" s="4" t="s">
        <v>132</v>
      </c>
    </row>
    <row r="398" spans="1:20" x14ac:dyDescent="0.35">
      <c r="A398" s="4"/>
      <c r="B398" s="4" t="s">
        <v>163</v>
      </c>
      <c r="C398" s="4"/>
      <c r="D398" s="4" t="s">
        <v>58</v>
      </c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 x14ac:dyDescent="0.35">
      <c r="A399" s="4" t="s">
        <v>118</v>
      </c>
      <c r="B399" s="4" t="s">
        <v>119</v>
      </c>
      <c r="C399" s="4" t="s">
        <v>120</v>
      </c>
      <c r="D399" s="4" t="s">
        <v>121</v>
      </c>
      <c r="E399" s="4" t="s">
        <v>122</v>
      </c>
      <c r="F399" s="4" t="s">
        <v>123</v>
      </c>
      <c r="G399" s="4" t="s">
        <v>124</v>
      </c>
      <c r="H399" s="4" t="s">
        <v>2</v>
      </c>
      <c r="I399" s="4" t="s">
        <v>125</v>
      </c>
      <c r="J399" s="4" t="s">
        <v>106</v>
      </c>
      <c r="K399" s="4" t="s">
        <v>126</v>
      </c>
      <c r="L399" s="4" t="s">
        <v>127</v>
      </c>
      <c r="M399" s="4" t="s">
        <v>128</v>
      </c>
      <c r="N399" s="4"/>
      <c r="O399" s="4" t="s">
        <v>129</v>
      </c>
      <c r="P399" s="4" t="s">
        <v>130</v>
      </c>
      <c r="Q399" s="4"/>
      <c r="R399" s="4" t="s">
        <v>131</v>
      </c>
      <c r="S399" s="4" t="s">
        <v>121</v>
      </c>
      <c r="T399" s="4" t="s">
        <v>132</v>
      </c>
    </row>
    <row r="400" spans="1:20" x14ac:dyDescent="0.35">
      <c r="A400" s="4"/>
      <c r="B400" s="4" t="s">
        <v>163</v>
      </c>
      <c r="C400" s="4"/>
      <c r="D400" s="4" t="s">
        <v>59</v>
      </c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 x14ac:dyDescent="0.35">
      <c r="A401" s="4" t="s">
        <v>118</v>
      </c>
      <c r="B401" s="4" t="s">
        <v>119</v>
      </c>
      <c r="C401" s="4" t="s">
        <v>120</v>
      </c>
      <c r="D401" s="4" t="s">
        <v>121</v>
      </c>
      <c r="E401" s="4" t="s">
        <v>122</v>
      </c>
      <c r="F401" s="4" t="s">
        <v>123</v>
      </c>
      <c r="G401" s="4" t="s">
        <v>124</v>
      </c>
      <c r="H401" s="4" t="s">
        <v>2</v>
      </c>
      <c r="I401" s="4" t="s">
        <v>125</v>
      </c>
      <c r="J401" s="4" t="s">
        <v>106</v>
      </c>
      <c r="K401" s="4" t="s">
        <v>126</v>
      </c>
      <c r="L401" s="4" t="s">
        <v>127</v>
      </c>
      <c r="M401" s="4" t="s">
        <v>128</v>
      </c>
      <c r="N401" s="4"/>
      <c r="O401" s="4" t="s">
        <v>129</v>
      </c>
      <c r="P401" s="4" t="s">
        <v>130</v>
      </c>
      <c r="Q401" s="4"/>
      <c r="R401" s="4" t="s">
        <v>131</v>
      </c>
      <c r="S401" s="4" t="s">
        <v>121</v>
      </c>
      <c r="T401" s="4" t="s">
        <v>132</v>
      </c>
    </row>
    <row r="402" spans="1:20" x14ac:dyDescent="0.35">
      <c r="A402" s="4"/>
      <c r="B402" s="4" t="s">
        <v>163</v>
      </c>
      <c r="C402" s="4"/>
      <c r="D402" s="4" t="s">
        <v>60</v>
      </c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 x14ac:dyDescent="0.35">
      <c r="A403" s="4" t="s">
        <v>118</v>
      </c>
      <c r="B403" s="4" t="s">
        <v>119</v>
      </c>
      <c r="C403" s="4" t="s">
        <v>120</v>
      </c>
      <c r="D403" s="4" t="s">
        <v>121</v>
      </c>
      <c r="E403" s="4" t="s">
        <v>122</v>
      </c>
      <c r="F403" s="4" t="s">
        <v>123</v>
      </c>
      <c r="G403" s="4" t="s">
        <v>124</v>
      </c>
      <c r="H403" s="4" t="s">
        <v>2</v>
      </c>
      <c r="I403" s="4" t="s">
        <v>125</v>
      </c>
      <c r="J403" s="4" t="s">
        <v>106</v>
      </c>
      <c r="K403" s="4" t="s">
        <v>126</v>
      </c>
      <c r="L403" s="4" t="s">
        <v>127</v>
      </c>
      <c r="M403" s="4" t="s">
        <v>128</v>
      </c>
      <c r="N403" s="4"/>
      <c r="O403" s="4" t="s">
        <v>129</v>
      </c>
      <c r="P403" s="4" t="s">
        <v>130</v>
      </c>
      <c r="Q403" s="4"/>
      <c r="R403" s="4" t="s">
        <v>131</v>
      </c>
      <c r="S403" s="4" t="s">
        <v>121</v>
      </c>
      <c r="T403" s="4" t="s">
        <v>132</v>
      </c>
    </row>
    <row r="404" spans="1:20" x14ac:dyDescent="0.35">
      <c r="A404" s="4"/>
      <c r="B404" s="4" t="s">
        <v>163</v>
      </c>
      <c r="C404" s="4"/>
      <c r="D404" s="4" t="s">
        <v>61</v>
      </c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 x14ac:dyDescent="0.35">
      <c r="A405" s="4" t="s">
        <v>118</v>
      </c>
      <c r="B405" s="4" t="s">
        <v>119</v>
      </c>
      <c r="C405" s="4" t="s">
        <v>120</v>
      </c>
      <c r="D405" s="4" t="s">
        <v>121</v>
      </c>
      <c r="E405" s="4" t="s">
        <v>122</v>
      </c>
      <c r="F405" s="4" t="s">
        <v>123</v>
      </c>
      <c r="G405" s="4" t="s">
        <v>124</v>
      </c>
      <c r="H405" s="4" t="s">
        <v>2</v>
      </c>
      <c r="I405" s="4" t="s">
        <v>125</v>
      </c>
      <c r="J405" s="4" t="s">
        <v>106</v>
      </c>
      <c r="K405" s="4" t="s">
        <v>126</v>
      </c>
      <c r="L405" s="4" t="s">
        <v>127</v>
      </c>
      <c r="M405" s="4" t="s">
        <v>128</v>
      </c>
      <c r="N405" s="4"/>
      <c r="O405" s="4" t="s">
        <v>129</v>
      </c>
      <c r="P405" s="4" t="s">
        <v>130</v>
      </c>
      <c r="Q405" s="4"/>
      <c r="R405" s="4" t="s">
        <v>131</v>
      </c>
      <c r="S405" s="4" t="s">
        <v>121</v>
      </c>
      <c r="T405" s="4" t="s">
        <v>132</v>
      </c>
    </row>
    <row r="406" spans="1:20" x14ac:dyDescent="0.35">
      <c r="A406" s="4"/>
      <c r="B406" s="4" t="s">
        <v>163</v>
      </c>
      <c r="C406" s="4"/>
      <c r="D406" s="4" t="s">
        <v>62</v>
      </c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 x14ac:dyDescent="0.35">
      <c r="A407" s="4" t="s">
        <v>118</v>
      </c>
      <c r="B407" s="4" t="s">
        <v>119</v>
      </c>
      <c r="C407" s="4" t="s">
        <v>120</v>
      </c>
      <c r="D407" s="4" t="s">
        <v>121</v>
      </c>
      <c r="E407" s="4" t="s">
        <v>122</v>
      </c>
      <c r="F407" s="4" t="s">
        <v>123</v>
      </c>
      <c r="G407" s="4" t="s">
        <v>124</v>
      </c>
      <c r="H407" s="4" t="s">
        <v>2</v>
      </c>
      <c r="I407" s="4" t="s">
        <v>125</v>
      </c>
      <c r="J407" s="4" t="s">
        <v>106</v>
      </c>
      <c r="K407" s="4" t="s">
        <v>126</v>
      </c>
      <c r="L407" s="4" t="s">
        <v>127</v>
      </c>
      <c r="M407" s="4" t="s">
        <v>128</v>
      </c>
      <c r="N407" s="4"/>
      <c r="O407" s="4" t="s">
        <v>129</v>
      </c>
      <c r="P407" s="4" t="s">
        <v>130</v>
      </c>
      <c r="Q407" s="4"/>
      <c r="R407" s="4" t="s">
        <v>131</v>
      </c>
      <c r="S407" s="4" t="s">
        <v>121</v>
      </c>
      <c r="T407" s="4" t="s">
        <v>132</v>
      </c>
    </row>
    <row r="408" spans="1:20" x14ac:dyDescent="0.35">
      <c r="A408" s="4"/>
      <c r="B408" s="4" t="s">
        <v>163</v>
      </c>
      <c r="C408" s="4"/>
      <c r="D408" s="4" t="s">
        <v>63</v>
      </c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 x14ac:dyDescent="0.35">
      <c r="A409" s="4" t="s">
        <v>118</v>
      </c>
      <c r="B409" s="4" t="s">
        <v>119</v>
      </c>
      <c r="C409" s="4" t="s">
        <v>120</v>
      </c>
      <c r="D409" s="4" t="s">
        <v>121</v>
      </c>
      <c r="E409" s="4" t="s">
        <v>122</v>
      </c>
      <c r="F409" s="4" t="s">
        <v>123</v>
      </c>
      <c r="G409" s="4" t="s">
        <v>124</v>
      </c>
      <c r="H409" s="4" t="s">
        <v>2</v>
      </c>
      <c r="I409" s="4" t="s">
        <v>125</v>
      </c>
      <c r="J409" s="4" t="s">
        <v>106</v>
      </c>
      <c r="K409" s="4" t="s">
        <v>126</v>
      </c>
      <c r="L409" s="4" t="s">
        <v>127</v>
      </c>
      <c r="M409" s="4" t="s">
        <v>128</v>
      </c>
      <c r="N409" s="4"/>
      <c r="O409" s="4" t="s">
        <v>129</v>
      </c>
      <c r="P409" s="4" t="s">
        <v>130</v>
      </c>
      <c r="Q409" s="4"/>
      <c r="R409" s="4" t="s">
        <v>131</v>
      </c>
      <c r="S409" s="4" t="s">
        <v>121</v>
      </c>
      <c r="T409" s="4" t="s">
        <v>132</v>
      </c>
    </row>
    <row r="410" spans="1:20" x14ac:dyDescent="0.35">
      <c r="A410" s="4"/>
      <c r="B410" s="4" t="s">
        <v>163</v>
      </c>
      <c r="C410" s="4"/>
      <c r="D410" s="4" t="s">
        <v>64</v>
      </c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 x14ac:dyDescent="0.35">
      <c r="A411" s="4" t="s">
        <v>118</v>
      </c>
      <c r="B411" s="4" t="s">
        <v>119</v>
      </c>
      <c r="C411" s="4" t="s">
        <v>120</v>
      </c>
      <c r="D411" s="4" t="s">
        <v>121</v>
      </c>
      <c r="E411" s="4" t="s">
        <v>122</v>
      </c>
      <c r="F411" s="4" t="s">
        <v>123</v>
      </c>
      <c r="G411" s="4" t="s">
        <v>124</v>
      </c>
      <c r="H411" s="4" t="s">
        <v>2</v>
      </c>
      <c r="I411" s="4" t="s">
        <v>125</v>
      </c>
      <c r="J411" s="4" t="s">
        <v>106</v>
      </c>
      <c r="K411" s="4" t="s">
        <v>126</v>
      </c>
      <c r="L411" s="4" t="s">
        <v>127</v>
      </c>
      <c r="M411" s="4" t="s">
        <v>128</v>
      </c>
      <c r="N411" s="4"/>
      <c r="O411" s="4" t="s">
        <v>129</v>
      </c>
      <c r="P411" s="4" t="s">
        <v>130</v>
      </c>
      <c r="Q411" s="4"/>
      <c r="R411" s="4" t="s">
        <v>131</v>
      </c>
      <c r="S411" s="4" t="s">
        <v>121</v>
      </c>
      <c r="T411" s="4" t="s">
        <v>132</v>
      </c>
    </row>
    <row r="412" spans="1:20" x14ac:dyDescent="0.35">
      <c r="A412" s="4"/>
      <c r="B412" s="4" t="s">
        <v>163</v>
      </c>
      <c r="C412" s="4"/>
      <c r="D412" s="4" t="s">
        <v>65</v>
      </c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 x14ac:dyDescent="0.35">
      <c r="A413" s="4" t="s">
        <v>118</v>
      </c>
      <c r="B413" s="4" t="s">
        <v>119</v>
      </c>
      <c r="C413" s="4" t="s">
        <v>120</v>
      </c>
      <c r="D413" s="4" t="s">
        <v>121</v>
      </c>
      <c r="E413" s="4" t="s">
        <v>122</v>
      </c>
      <c r="F413" s="4" t="s">
        <v>123</v>
      </c>
      <c r="G413" s="4" t="s">
        <v>124</v>
      </c>
      <c r="H413" s="4" t="s">
        <v>2</v>
      </c>
      <c r="I413" s="4" t="s">
        <v>125</v>
      </c>
      <c r="J413" s="4" t="s">
        <v>106</v>
      </c>
      <c r="K413" s="4" t="s">
        <v>126</v>
      </c>
      <c r="L413" s="4" t="s">
        <v>127</v>
      </c>
      <c r="M413" s="4" t="s">
        <v>128</v>
      </c>
      <c r="N413" s="4"/>
      <c r="O413" s="4" t="s">
        <v>129</v>
      </c>
      <c r="P413" s="4" t="s">
        <v>130</v>
      </c>
      <c r="Q413" s="4"/>
      <c r="R413" s="4" t="s">
        <v>131</v>
      </c>
      <c r="S413" s="4" t="s">
        <v>121</v>
      </c>
      <c r="T413" s="4" t="s">
        <v>132</v>
      </c>
    </row>
    <row r="414" spans="1:20" x14ac:dyDescent="0.35">
      <c r="A414" s="4"/>
      <c r="B414" s="4" t="s">
        <v>163</v>
      </c>
      <c r="C414" s="4"/>
      <c r="D414" s="4" t="s">
        <v>66</v>
      </c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 x14ac:dyDescent="0.35">
      <c r="A415" s="4" t="s">
        <v>118</v>
      </c>
      <c r="B415" s="4" t="s">
        <v>119</v>
      </c>
      <c r="C415" s="4" t="s">
        <v>120</v>
      </c>
      <c r="D415" s="4" t="s">
        <v>121</v>
      </c>
      <c r="E415" s="4" t="s">
        <v>122</v>
      </c>
      <c r="F415" s="4" t="s">
        <v>123</v>
      </c>
      <c r="G415" s="4" t="s">
        <v>124</v>
      </c>
      <c r="H415" s="4" t="s">
        <v>2</v>
      </c>
      <c r="I415" s="4" t="s">
        <v>125</v>
      </c>
      <c r="J415" s="4" t="s">
        <v>106</v>
      </c>
      <c r="K415" s="4" t="s">
        <v>126</v>
      </c>
      <c r="L415" s="4" t="s">
        <v>127</v>
      </c>
      <c r="M415" s="4" t="s">
        <v>128</v>
      </c>
      <c r="N415" s="4"/>
      <c r="O415" s="4" t="s">
        <v>129</v>
      </c>
      <c r="P415" s="4" t="s">
        <v>130</v>
      </c>
      <c r="Q415" s="4"/>
      <c r="R415" s="4" t="s">
        <v>131</v>
      </c>
      <c r="S415" s="4" t="s">
        <v>121</v>
      </c>
      <c r="T415" s="4" t="s">
        <v>132</v>
      </c>
    </row>
    <row r="416" spans="1:20" x14ac:dyDescent="0.35">
      <c r="A416" s="4"/>
      <c r="B416" s="4" t="s">
        <v>163</v>
      </c>
      <c r="C416" s="4"/>
      <c r="D416" s="4" t="s">
        <v>287</v>
      </c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 x14ac:dyDescent="0.35">
      <c r="A417" s="4" t="s">
        <v>118</v>
      </c>
      <c r="B417" s="4" t="s">
        <v>119</v>
      </c>
      <c r="C417" s="4" t="s">
        <v>120</v>
      </c>
      <c r="D417" s="4" t="s">
        <v>121</v>
      </c>
      <c r="E417" s="4" t="s">
        <v>122</v>
      </c>
      <c r="F417" s="4" t="s">
        <v>123</v>
      </c>
      <c r="G417" s="4" t="s">
        <v>124</v>
      </c>
      <c r="H417" s="4" t="s">
        <v>2</v>
      </c>
      <c r="I417" s="4" t="s">
        <v>125</v>
      </c>
      <c r="J417" s="4" t="s">
        <v>106</v>
      </c>
      <c r="K417" s="4" t="s">
        <v>126</v>
      </c>
      <c r="L417" s="4" t="s">
        <v>127</v>
      </c>
      <c r="M417" s="4" t="s">
        <v>128</v>
      </c>
      <c r="N417" s="4"/>
      <c r="O417" s="4" t="s">
        <v>129</v>
      </c>
      <c r="P417" s="4" t="s">
        <v>130</v>
      </c>
      <c r="Q417" s="4"/>
      <c r="R417" s="4" t="s">
        <v>131</v>
      </c>
      <c r="S417" s="4" t="s">
        <v>121</v>
      </c>
      <c r="T417" s="4" t="s">
        <v>132</v>
      </c>
    </row>
    <row r="418" spans="1:20" x14ac:dyDescent="0.35">
      <c r="A418" s="4"/>
      <c r="B418" s="4" t="s">
        <v>163</v>
      </c>
      <c r="C418" s="4"/>
      <c r="D418" s="4" t="s">
        <v>68</v>
      </c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 x14ac:dyDescent="0.35">
      <c r="A419" s="4" t="s">
        <v>118</v>
      </c>
      <c r="B419" s="4" t="s">
        <v>119</v>
      </c>
      <c r="C419" s="4" t="s">
        <v>120</v>
      </c>
      <c r="D419" s="4" t="s">
        <v>121</v>
      </c>
      <c r="E419" s="4" t="s">
        <v>122</v>
      </c>
      <c r="F419" s="4" t="s">
        <v>123</v>
      </c>
      <c r="G419" s="4" t="s">
        <v>124</v>
      </c>
      <c r="H419" s="4" t="s">
        <v>2</v>
      </c>
      <c r="I419" s="4" t="s">
        <v>125</v>
      </c>
      <c r="J419" s="4" t="s">
        <v>106</v>
      </c>
      <c r="K419" s="4" t="s">
        <v>126</v>
      </c>
      <c r="L419" s="4" t="s">
        <v>127</v>
      </c>
      <c r="M419" s="4" t="s">
        <v>128</v>
      </c>
      <c r="N419" s="4"/>
      <c r="O419" s="4" t="s">
        <v>129</v>
      </c>
      <c r="P419" s="4" t="s">
        <v>130</v>
      </c>
      <c r="Q419" s="4"/>
      <c r="R419" s="4" t="s">
        <v>131</v>
      </c>
      <c r="S419" s="4" t="s">
        <v>121</v>
      </c>
      <c r="T419" s="4" t="s">
        <v>132</v>
      </c>
    </row>
    <row r="420" spans="1:20" x14ac:dyDescent="0.35">
      <c r="A420" s="4"/>
      <c r="B420" s="4" t="s">
        <v>163</v>
      </c>
      <c r="C420" s="4"/>
      <c r="D420" s="4" t="s">
        <v>366</v>
      </c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 x14ac:dyDescent="0.35">
      <c r="A421" s="4" t="s">
        <v>118</v>
      </c>
      <c r="B421" s="4" t="s">
        <v>119</v>
      </c>
      <c r="C421" s="4" t="s">
        <v>120</v>
      </c>
      <c r="D421" s="4" t="s">
        <v>121</v>
      </c>
      <c r="E421" s="4" t="s">
        <v>122</v>
      </c>
      <c r="F421" s="4" t="s">
        <v>123</v>
      </c>
      <c r="G421" s="4" t="s">
        <v>124</v>
      </c>
      <c r="H421" s="4" t="s">
        <v>2</v>
      </c>
      <c r="I421" s="4" t="s">
        <v>125</v>
      </c>
      <c r="J421" s="4" t="s">
        <v>106</v>
      </c>
      <c r="K421" s="4" t="s">
        <v>126</v>
      </c>
      <c r="L421" s="4" t="s">
        <v>127</v>
      </c>
      <c r="M421" s="4" t="s">
        <v>128</v>
      </c>
      <c r="N421" s="4"/>
      <c r="O421" s="4" t="s">
        <v>129</v>
      </c>
      <c r="P421" s="4" t="s">
        <v>130</v>
      </c>
      <c r="Q421" s="4"/>
      <c r="R421" s="4" t="s">
        <v>131</v>
      </c>
      <c r="S421" s="4" t="s">
        <v>121</v>
      </c>
      <c r="T421" s="4" t="s">
        <v>132</v>
      </c>
    </row>
    <row r="422" spans="1:20" x14ac:dyDescent="0.35">
      <c r="A422" s="4"/>
      <c r="B422" s="4" t="s">
        <v>163</v>
      </c>
      <c r="C422" s="4"/>
      <c r="D422" s="4" t="s">
        <v>69</v>
      </c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 x14ac:dyDescent="0.35">
      <c r="A423" s="4" t="s">
        <v>118</v>
      </c>
      <c r="B423" s="4" t="s">
        <v>119</v>
      </c>
      <c r="C423" s="4" t="s">
        <v>120</v>
      </c>
      <c r="D423" s="4" t="s">
        <v>121</v>
      </c>
      <c r="E423" s="4" t="s">
        <v>122</v>
      </c>
      <c r="F423" s="4" t="s">
        <v>123</v>
      </c>
      <c r="G423" s="4" t="s">
        <v>124</v>
      </c>
      <c r="H423" s="4" t="s">
        <v>2</v>
      </c>
      <c r="I423" s="4" t="s">
        <v>125</v>
      </c>
      <c r="J423" s="4" t="s">
        <v>106</v>
      </c>
      <c r="K423" s="4" t="s">
        <v>126</v>
      </c>
      <c r="L423" s="4" t="s">
        <v>127</v>
      </c>
      <c r="M423" s="4" t="s">
        <v>128</v>
      </c>
      <c r="N423" s="4"/>
      <c r="O423" s="4" t="s">
        <v>129</v>
      </c>
      <c r="P423" s="4" t="s">
        <v>130</v>
      </c>
      <c r="Q423" s="4"/>
      <c r="R423" s="4" t="s">
        <v>131</v>
      </c>
      <c r="S423" s="4" t="s">
        <v>121</v>
      </c>
      <c r="T423" s="4" t="s">
        <v>132</v>
      </c>
    </row>
    <row r="424" spans="1:20" x14ac:dyDescent="0.35">
      <c r="A424" s="4"/>
      <c r="B424" s="4" t="s">
        <v>163</v>
      </c>
      <c r="C424" s="4"/>
      <c r="D424" s="4" t="s">
        <v>70</v>
      </c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 x14ac:dyDescent="0.35">
      <c r="A425" s="4" t="s">
        <v>118</v>
      </c>
      <c r="B425" s="4" t="s">
        <v>119</v>
      </c>
      <c r="C425" s="4" t="s">
        <v>120</v>
      </c>
      <c r="D425" s="4" t="s">
        <v>121</v>
      </c>
      <c r="E425" s="4" t="s">
        <v>122</v>
      </c>
      <c r="F425" s="4" t="s">
        <v>123</v>
      </c>
      <c r="G425" s="4" t="s">
        <v>124</v>
      </c>
      <c r="H425" s="4" t="s">
        <v>2</v>
      </c>
      <c r="I425" s="4" t="s">
        <v>125</v>
      </c>
      <c r="J425" s="4" t="s">
        <v>106</v>
      </c>
      <c r="K425" s="4" t="s">
        <v>126</v>
      </c>
      <c r="L425" s="4" t="s">
        <v>127</v>
      </c>
      <c r="M425" s="4" t="s">
        <v>128</v>
      </c>
      <c r="N425" s="4"/>
      <c r="O425" s="4" t="s">
        <v>129</v>
      </c>
      <c r="P425" s="4" t="s">
        <v>130</v>
      </c>
      <c r="Q425" s="4"/>
      <c r="R425" s="4" t="s">
        <v>131</v>
      </c>
      <c r="S425" s="4" t="s">
        <v>121</v>
      </c>
      <c r="T425" s="4" t="s">
        <v>132</v>
      </c>
    </row>
    <row r="426" spans="1:20" x14ac:dyDescent="0.35">
      <c r="A426" s="4"/>
      <c r="B426" s="4" t="s">
        <v>163</v>
      </c>
      <c r="C426" s="4"/>
      <c r="D426" s="4" t="s">
        <v>71</v>
      </c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 x14ac:dyDescent="0.35">
      <c r="A427" s="4" t="s">
        <v>118</v>
      </c>
      <c r="B427" s="4" t="s">
        <v>119</v>
      </c>
      <c r="C427" s="4" t="s">
        <v>120</v>
      </c>
      <c r="D427" s="4" t="s">
        <v>121</v>
      </c>
      <c r="E427" s="4" t="s">
        <v>122</v>
      </c>
      <c r="F427" s="4" t="s">
        <v>123</v>
      </c>
      <c r="G427" s="4" t="s">
        <v>124</v>
      </c>
      <c r="H427" s="4" t="s">
        <v>2</v>
      </c>
      <c r="I427" s="4" t="s">
        <v>125</v>
      </c>
      <c r="J427" s="4" t="s">
        <v>106</v>
      </c>
      <c r="K427" s="4" t="s">
        <v>126</v>
      </c>
      <c r="L427" s="4" t="s">
        <v>127</v>
      </c>
      <c r="M427" s="4" t="s">
        <v>128</v>
      </c>
      <c r="N427" s="4"/>
      <c r="O427" s="4" t="s">
        <v>129</v>
      </c>
      <c r="P427" s="4" t="s">
        <v>130</v>
      </c>
      <c r="Q427" s="4"/>
      <c r="R427" s="4" t="s">
        <v>131</v>
      </c>
      <c r="S427" s="4" t="s">
        <v>121</v>
      </c>
      <c r="T427" s="4" t="s">
        <v>132</v>
      </c>
    </row>
    <row r="428" spans="1:20" x14ac:dyDescent="0.35">
      <c r="A428" s="4"/>
      <c r="B428" s="4" t="s">
        <v>163</v>
      </c>
      <c r="C428" s="4"/>
      <c r="D428" s="4" t="s">
        <v>72</v>
      </c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 x14ac:dyDescent="0.35">
      <c r="A429" s="4" t="s">
        <v>118</v>
      </c>
      <c r="B429" s="4" t="s">
        <v>119</v>
      </c>
      <c r="C429" s="4" t="s">
        <v>120</v>
      </c>
      <c r="D429" s="4" t="s">
        <v>121</v>
      </c>
      <c r="E429" s="4" t="s">
        <v>122</v>
      </c>
      <c r="F429" s="4" t="s">
        <v>123</v>
      </c>
      <c r="G429" s="4" t="s">
        <v>124</v>
      </c>
      <c r="H429" s="4" t="s">
        <v>2</v>
      </c>
      <c r="I429" s="4" t="s">
        <v>125</v>
      </c>
      <c r="J429" s="4" t="s">
        <v>106</v>
      </c>
      <c r="K429" s="4" t="s">
        <v>126</v>
      </c>
      <c r="L429" s="4" t="s">
        <v>127</v>
      </c>
      <c r="M429" s="4" t="s">
        <v>128</v>
      </c>
      <c r="N429" s="4"/>
      <c r="O429" s="4" t="s">
        <v>129</v>
      </c>
      <c r="P429" s="4" t="s">
        <v>130</v>
      </c>
      <c r="Q429" s="4"/>
      <c r="R429" s="4" t="s">
        <v>131</v>
      </c>
      <c r="S429" s="4" t="s">
        <v>121</v>
      </c>
      <c r="T429" s="4" t="s">
        <v>132</v>
      </c>
    </row>
    <row r="430" spans="1:20" x14ac:dyDescent="0.35">
      <c r="A430" s="4"/>
      <c r="B430" s="4" t="s">
        <v>163</v>
      </c>
      <c r="C430" s="4"/>
      <c r="D430" s="4" t="s">
        <v>73</v>
      </c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 x14ac:dyDescent="0.35">
      <c r="A431" s="4" t="s">
        <v>118</v>
      </c>
      <c r="B431" s="4" t="s">
        <v>119</v>
      </c>
      <c r="C431" s="4" t="s">
        <v>120</v>
      </c>
      <c r="D431" s="4" t="s">
        <v>121</v>
      </c>
      <c r="E431" s="4" t="s">
        <v>122</v>
      </c>
      <c r="F431" s="4" t="s">
        <v>123</v>
      </c>
      <c r="G431" s="4" t="s">
        <v>124</v>
      </c>
      <c r="H431" s="4" t="s">
        <v>2</v>
      </c>
      <c r="I431" s="4" t="s">
        <v>125</v>
      </c>
      <c r="J431" s="4" t="s">
        <v>106</v>
      </c>
      <c r="K431" s="4" t="s">
        <v>126</v>
      </c>
      <c r="L431" s="4" t="s">
        <v>127</v>
      </c>
      <c r="M431" s="4" t="s">
        <v>128</v>
      </c>
      <c r="N431" s="4"/>
      <c r="O431" s="4" t="s">
        <v>129</v>
      </c>
      <c r="P431" s="4" t="s">
        <v>130</v>
      </c>
      <c r="Q431" s="4"/>
      <c r="R431" s="4" t="s">
        <v>131</v>
      </c>
      <c r="S431" s="4" t="s">
        <v>121</v>
      </c>
      <c r="T431" s="4" t="s">
        <v>132</v>
      </c>
    </row>
    <row r="432" spans="1:20" x14ac:dyDescent="0.35">
      <c r="A432" s="4"/>
      <c r="B432" s="4" t="s">
        <v>163</v>
      </c>
      <c r="C432" s="4"/>
      <c r="D432" s="4" t="s">
        <v>74</v>
      </c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 x14ac:dyDescent="0.35">
      <c r="A433" s="4" t="s">
        <v>118</v>
      </c>
      <c r="B433" s="4" t="s">
        <v>119</v>
      </c>
      <c r="C433" s="4" t="s">
        <v>120</v>
      </c>
      <c r="D433" s="4" t="s">
        <v>121</v>
      </c>
      <c r="E433" s="4" t="s">
        <v>122</v>
      </c>
      <c r="F433" s="4" t="s">
        <v>123</v>
      </c>
      <c r="G433" s="4" t="s">
        <v>124</v>
      </c>
      <c r="H433" s="4" t="s">
        <v>2</v>
      </c>
      <c r="I433" s="4" t="s">
        <v>125</v>
      </c>
      <c r="J433" s="4" t="s">
        <v>106</v>
      </c>
      <c r="K433" s="4" t="s">
        <v>126</v>
      </c>
      <c r="L433" s="4" t="s">
        <v>127</v>
      </c>
      <c r="M433" s="4" t="s">
        <v>128</v>
      </c>
      <c r="N433" s="4"/>
      <c r="O433" s="4" t="s">
        <v>129</v>
      </c>
      <c r="P433" s="4" t="s">
        <v>130</v>
      </c>
      <c r="Q433" s="4"/>
      <c r="R433" s="4" t="s">
        <v>131</v>
      </c>
      <c r="S433" s="4" t="s">
        <v>121</v>
      </c>
      <c r="T433" s="4" t="s">
        <v>132</v>
      </c>
    </row>
    <row r="434" spans="1:20" x14ac:dyDescent="0.35">
      <c r="A434" s="4"/>
      <c r="B434" s="4" t="s">
        <v>163</v>
      </c>
      <c r="C434" s="4"/>
      <c r="D434" s="4" t="s">
        <v>75</v>
      </c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 x14ac:dyDescent="0.35">
      <c r="A435" s="4" t="s">
        <v>118</v>
      </c>
      <c r="B435" s="4" t="s">
        <v>119</v>
      </c>
      <c r="C435" s="4" t="s">
        <v>120</v>
      </c>
      <c r="D435" s="4" t="s">
        <v>121</v>
      </c>
      <c r="E435" s="4" t="s">
        <v>122</v>
      </c>
      <c r="F435" s="4" t="s">
        <v>123</v>
      </c>
      <c r="G435" s="4" t="s">
        <v>124</v>
      </c>
      <c r="H435" s="4" t="s">
        <v>2</v>
      </c>
      <c r="I435" s="4" t="s">
        <v>125</v>
      </c>
      <c r="J435" s="4" t="s">
        <v>106</v>
      </c>
      <c r="K435" s="4" t="s">
        <v>126</v>
      </c>
      <c r="L435" s="4" t="s">
        <v>127</v>
      </c>
      <c r="M435" s="4" t="s">
        <v>128</v>
      </c>
      <c r="N435" s="4"/>
      <c r="O435" s="4" t="s">
        <v>129</v>
      </c>
      <c r="P435" s="4" t="s">
        <v>130</v>
      </c>
      <c r="Q435" s="4"/>
      <c r="R435" s="4" t="s">
        <v>131</v>
      </c>
      <c r="S435" s="4" t="s">
        <v>121</v>
      </c>
      <c r="T435" s="4" t="s">
        <v>132</v>
      </c>
    </row>
    <row r="436" spans="1:20" x14ac:dyDescent="0.35">
      <c r="A436" s="4"/>
      <c r="B436" s="4" t="s">
        <v>163</v>
      </c>
      <c r="C436" s="4"/>
      <c r="D436" s="4" t="s">
        <v>76</v>
      </c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 x14ac:dyDescent="0.35">
      <c r="A437" s="4" t="s">
        <v>118</v>
      </c>
      <c r="B437" s="4" t="s">
        <v>119</v>
      </c>
      <c r="C437" s="4" t="s">
        <v>120</v>
      </c>
      <c r="D437" s="4" t="s">
        <v>121</v>
      </c>
      <c r="E437" s="4" t="s">
        <v>122</v>
      </c>
      <c r="F437" s="4" t="s">
        <v>123</v>
      </c>
      <c r="G437" s="4" t="s">
        <v>124</v>
      </c>
      <c r="H437" s="4" t="s">
        <v>2</v>
      </c>
      <c r="I437" s="4" t="s">
        <v>125</v>
      </c>
      <c r="J437" s="4" t="s">
        <v>106</v>
      </c>
      <c r="K437" s="4" t="s">
        <v>126</v>
      </c>
      <c r="L437" s="4" t="s">
        <v>127</v>
      </c>
      <c r="M437" s="4" t="s">
        <v>128</v>
      </c>
      <c r="N437" s="4"/>
      <c r="O437" s="4" t="s">
        <v>129</v>
      </c>
      <c r="P437" s="4" t="s">
        <v>130</v>
      </c>
      <c r="Q437" s="4"/>
      <c r="R437" s="4" t="s">
        <v>131</v>
      </c>
      <c r="S437" s="4" t="s">
        <v>121</v>
      </c>
      <c r="T437" s="4" t="s">
        <v>132</v>
      </c>
    </row>
    <row r="438" spans="1:20" x14ac:dyDescent="0.35">
      <c r="A438" s="4"/>
      <c r="B438" s="4" t="s">
        <v>163</v>
      </c>
      <c r="C438" s="4"/>
      <c r="D438" s="4" t="s">
        <v>77</v>
      </c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 x14ac:dyDescent="0.35">
      <c r="A439" s="4" t="s">
        <v>118</v>
      </c>
      <c r="B439" s="4" t="s">
        <v>119</v>
      </c>
      <c r="C439" s="4" t="s">
        <v>120</v>
      </c>
      <c r="D439" s="4" t="s">
        <v>121</v>
      </c>
      <c r="E439" s="4" t="s">
        <v>122</v>
      </c>
      <c r="F439" s="4" t="s">
        <v>123</v>
      </c>
      <c r="G439" s="4" t="s">
        <v>124</v>
      </c>
      <c r="H439" s="4" t="s">
        <v>2</v>
      </c>
      <c r="I439" s="4" t="s">
        <v>125</v>
      </c>
      <c r="J439" s="4" t="s">
        <v>106</v>
      </c>
      <c r="K439" s="4" t="s">
        <v>126</v>
      </c>
      <c r="L439" s="4" t="s">
        <v>127</v>
      </c>
      <c r="M439" s="4" t="s">
        <v>128</v>
      </c>
      <c r="N439" s="4"/>
      <c r="O439" s="4" t="s">
        <v>129</v>
      </c>
      <c r="P439" s="4" t="s">
        <v>130</v>
      </c>
      <c r="Q439" s="4"/>
      <c r="R439" s="4" t="s">
        <v>131</v>
      </c>
      <c r="S439" s="4" t="s">
        <v>121</v>
      </c>
      <c r="T439" s="4" t="s">
        <v>132</v>
      </c>
    </row>
    <row r="440" spans="1:20" x14ac:dyDescent="0.35">
      <c r="A440" s="4"/>
      <c r="B440" s="4" t="s">
        <v>163</v>
      </c>
      <c r="C440" s="4"/>
      <c r="D440" s="4" t="s">
        <v>78</v>
      </c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 x14ac:dyDescent="0.35">
      <c r="A441" s="4" t="s">
        <v>118</v>
      </c>
      <c r="B441" s="4" t="s">
        <v>119</v>
      </c>
      <c r="C441" s="4" t="s">
        <v>120</v>
      </c>
      <c r="D441" s="4" t="s">
        <v>121</v>
      </c>
      <c r="E441" s="4" t="s">
        <v>122</v>
      </c>
      <c r="F441" s="4" t="s">
        <v>123</v>
      </c>
      <c r="G441" s="4" t="s">
        <v>124</v>
      </c>
      <c r="H441" s="4" t="s">
        <v>2</v>
      </c>
      <c r="I441" s="4" t="s">
        <v>125</v>
      </c>
      <c r="J441" s="4" t="s">
        <v>106</v>
      </c>
      <c r="K441" s="4" t="s">
        <v>126</v>
      </c>
      <c r="L441" s="4" t="s">
        <v>127</v>
      </c>
      <c r="M441" s="4" t="s">
        <v>128</v>
      </c>
      <c r="N441" s="4"/>
      <c r="O441" s="4" t="s">
        <v>129</v>
      </c>
      <c r="P441" s="4" t="s">
        <v>130</v>
      </c>
      <c r="Q441" s="4"/>
      <c r="R441" s="4" t="s">
        <v>131</v>
      </c>
      <c r="S441" s="4" t="s">
        <v>121</v>
      </c>
      <c r="T441" s="4" t="s">
        <v>132</v>
      </c>
    </row>
    <row r="442" spans="1:20" x14ac:dyDescent="0.35">
      <c r="A442" s="4"/>
      <c r="B442" s="4" t="s">
        <v>163</v>
      </c>
      <c r="C442" s="4"/>
      <c r="D442" s="4" t="s">
        <v>79</v>
      </c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 x14ac:dyDescent="0.35">
      <c r="A443" s="4" t="s">
        <v>118</v>
      </c>
      <c r="B443" s="4" t="s">
        <v>119</v>
      </c>
      <c r="C443" s="4" t="s">
        <v>120</v>
      </c>
      <c r="D443" s="4" t="s">
        <v>121</v>
      </c>
      <c r="E443" s="4" t="s">
        <v>122</v>
      </c>
      <c r="F443" s="4" t="s">
        <v>123</v>
      </c>
      <c r="G443" s="4" t="s">
        <v>124</v>
      </c>
      <c r="H443" s="4" t="s">
        <v>2</v>
      </c>
      <c r="I443" s="4" t="s">
        <v>125</v>
      </c>
      <c r="J443" s="4" t="s">
        <v>106</v>
      </c>
      <c r="K443" s="4" t="s">
        <v>126</v>
      </c>
      <c r="L443" s="4" t="s">
        <v>127</v>
      </c>
      <c r="M443" s="4" t="s">
        <v>128</v>
      </c>
      <c r="N443" s="4"/>
      <c r="O443" s="4" t="s">
        <v>129</v>
      </c>
      <c r="P443" s="4" t="s">
        <v>130</v>
      </c>
      <c r="Q443" s="4"/>
      <c r="R443" s="4" t="s">
        <v>131</v>
      </c>
      <c r="S443" s="4" t="s">
        <v>121</v>
      </c>
      <c r="T443" s="4" t="s">
        <v>132</v>
      </c>
    </row>
    <row r="444" spans="1:20" x14ac:dyDescent="0.35">
      <c r="A444" s="4"/>
      <c r="B444" s="4" t="s">
        <v>163</v>
      </c>
      <c r="C444" s="4"/>
      <c r="D444" s="4" t="s">
        <v>80</v>
      </c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 x14ac:dyDescent="0.35">
      <c r="A445" s="4" t="s">
        <v>118</v>
      </c>
      <c r="B445" s="4" t="s">
        <v>119</v>
      </c>
      <c r="C445" s="4" t="s">
        <v>120</v>
      </c>
      <c r="D445" s="4" t="s">
        <v>121</v>
      </c>
      <c r="E445" s="4" t="s">
        <v>122</v>
      </c>
      <c r="F445" s="4" t="s">
        <v>123</v>
      </c>
      <c r="G445" s="4" t="s">
        <v>124</v>
      </c>
      <c r="H445" s="4" t="s">
        <v>2</v>
      </c>
      <c r="I445" s="4" t="s">
        <v>125</v>
      </c>
      <c r="J445" s="4" t="s">
        <v>106</v>
      </c>
      <c r="K445" s="4" t="s">
        <v>126</v>
      </c>
      <c r="L445" s="4" t="s">
        <v>127</v>
      </c>
      <c r="M445" s="4" t="s">
        <v>128</v>
      </c>
      <c r="N445" s="4"/>
      <c r="O445" s="4" t="s">
        <v>129</v>
      </c>
      <c r="P445" s="4" t="s">
        <v>130</v>
      </c>
      <c r="Q445" s="4"/>
      <c r="R445" s="4" t="s">
        <v>131</v>
      </c>
      <c r="S445" s="4" t="s">
        <v>121</v>
      </c>
      <c r="T445" s="4" t="s">
        <v>132</v>
      </c>
    </row>
    <row r="446" spans="1:20" x14ac:dyDescent="0.35">
      <c r="A446" s="4"/>
      <c r="B446" s="4" t="s">
        <v>163</v>
      </c>
      <c r="C446" s="4"/>
      <c r="D446" s="4" t="s">
        <v>81</v>
      </c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 x14ac:dyDescent="0.35">
      <c r="A447" s="4" t="s">
        <v>118</v>
      </c>
      <c r="B447" s="4" t="s">
        <v>119</v>
      </c>
      <c r="C447" s="4" t="s">
        <v>120</v>
      </c>
      <c r="D447" s="4" t="s">
        <v>121</v>
      </c>
      <c r="E447" s="4" t="s">
        <v>122</v>
      </c>
      <c r="F447" s="4" t="s">
        <v>123</v>
      </c>
      <c r="G447" s="4" t="s">
        <v>124</v>
      </c>
      <c r="H447" s="4" t="s">
        <v>2</v>
      </c>
      <c r="I447" s="4" t="s">
        <v>125</v>
      </c>
      <c r="J447" s="4" t="s">
        <v>106</v>
      </c>
      <c r="K447" s="4" t="s">
        <v>126</v>
      </c>
      <c r="L447" s="4" t="s">
        <v>127</v>
      </c>
      <c r="M447" s="4" t="s">
        <v>128</v>
      </c>
      <c r="N447" s="4"/>
      <c r="O447" s="4" t="s">
        <v>129</v>
      </c>
      <c r="P447" s="4" t="s">
        <v>130</v>
      </c>
      <c r="Q447" s="4"/>
      <c r="R447" s="4" t="s">
        <v>131</v>
      </c>
      <c r="S447" s="4" t="s">
        <v>121</v>
      </c>
      <c r="T447" s="4" t="s">
        <v>132</v>
      </c>
    </row>
    <row r="448" spans="1:20" x14ac:dyDescent="0.35">
      <c r="A448" s="4"/>
      <c r="B448" s="4" t="s">
        <v>163</v>
      </c>
      <c r="C448" s="4"/>
      <c r="D448" s="4" t="s">
        <v>82</v>
      </c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 x14ac:dyDescent="0.35">
      <c r="A449" s="4" t="s">
        <v>118</v>
      </c>
      <c r="B449" s="4" t="s">
        <v>119</v>
      </c>
      <c r="C449" s="4" t="s">
        <v>120</v>
      </c>
      <c r="D449" s="4" t="s">
        <v>121</v>
      </c>
      <c r="E449" s="4" t="s">
        <v>122</v>
      </c>
      <c r="F449" s="4" t="s">
        <v>123</v>
      </c>
      <c r="G449" s="4" t="s">
        <v>124</v>
      </c>
      <c r="H449" s="4" t="s">
        <v>2</v>
      </c>
      <c r="I449" s="4" t="s">
        <v>125</v>
      </c>
      <c r="J449" s="4" t="s">
        <v>106</v>
      </c>
      <c r="K449" s="4" t="s">
        <v>126</v>
      </c>
      <c r="L449" s="4" t="s">
        <v>127</v>
      </c>
      <c r="M449" s="4" t="s">
        <v>128</v>
      </c>
      <c r="N449" s="4"/>
      <c r="O449" s="4" t="s">
        <v>129</v>
      </c>
      <c r="P449" s="4" t="s">
        <v>130</v>
      </c>
      <c r="Q449" s="4"/>
      <c r="R449" s="4" t="s">
        <v>131</v>
      </c>
      <c r="S449" s="4" t="s">
        <v>121</v>
      </c>
      <c r="T449" s="4" t="s">
        <v>132</v>
      </c>
    </row>
    <row r="450" spans="1:20" x14ac:dyDescent="0.35">
      <c r="A450" s="4"/>
      <c r="B450" s="4" t="s">
        <v>163</v>
      </c>
      <c r="C450" s="4"/>
      <c r="D450" s="4" t="s">
        <v>83</v>
      </c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 x14ac:dyDescent="0.35">
      <c r="A451" s="4" t="s">
        <v>118</v>
      </c>
      <c r="B451" s="4" t="s">
        <v>119</v>
      </c>
      <c r="C451" s="4" t="s">
        <v>120</v>
      </c>
      <c r="D451" s="4" t="s">
        <v>121</v>
      </c>
      <c r="E451" s="4" t="s">
        <v>122</v>
      </c>
      <c r="F451" s="4" t="s">
        <v>123</v>
      </c>
      <c r="G451" s="4" t="s">
        <v>124</v>
      </c>
      <c r="H451" s="4" t="s">
        <v>2</v>
      </c>
      <c r="I451" s="4" t="s">
        <v>125</v>
      </c>
      <c r="J451" s="4" t="s">
        <v>106</v>
      </c>
      <c r="K451" s="4" t="s">
        <v>126</v>
      </c>
      <c r="L451" s="4" t="s">
        <v>127</v>
      </c>
      <c r="M451" s="4" t="s">
        <v>128</v>
      </c>
      <c r="N451" s="4"/>
      <c r="O451" s="4" t="s">
        <v>129</v>
      </c>
      <c r="P451" s="4" t="s">
        <v>130</v>
      </c>
      <c r="Q451" s="4"/>
      <c r="R451" s="4" t="s">
        <v>131</v>
      </c>
      <c r="S451" s="4" t="s">
        <v>121</v>
      </c>
      <c r="T451" s="4" t="s">
        <v>132</v>
      </c>
    </row>
    <row r="452" spans="1:20" x14ac:dyDescent="0.35">
      <c r="A452" s="4"/>
      <c r="B452" s="4" t="s">
        <v>163</v>
      </c>
      <c r="C452" s="4"/>
      <c r="D452" s="4" t="s">
        <v>84</v>
      </c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 x14ac:dyDescent="0.35">
      <c r="A453" s="4" t="s">
        <v>118</v>
      </c>
      <c r="B453" s="4" t="s">
        <v>119</v>
      </c>
      <c r="C453" s="4" t="s">
        <v>120</v>
      </c>
      <c r="D453" s="4" t="s">
        <v>121</v>
      </c>
      <c r="E453" s="4" t="s">
        <v>122</v>
      </c>
      <c r="F453" s="4" t="s">
        <v>123</v>
      </c>
      <c r="G453" s="4" t="s">
        <v>124</v>
      </c>
      <c r="H453" s="4" t="s">
        <v>2</v>
      </c>
      <c r="I453" s="4" t="s">
        <v>125</v>
      </c>
      <c r="J453" s="4" t="s">
        <v>106</v>
      </c>
      <c r="K453" s="4" t="s">
        <v>126</v>
      </c>
      <c r="L453" s="4" t="s">
        <v>127</v>
      </c>
      <c r="M453" s="4" t="s">
        <v>128</v>
      </c>
      <c r="N453" s="4"/>
      <c r="O453" s="4" t="s">
        <v>129</v>
      </c>
      <c r="P453" s="4" t="s">
        <v>130</v>
      </c>
      <c r="Q453" s="4"/>
      <c r="R453" s="4" t="s">
        <v>131</v>
      </c>
      <c r="S453" s="4" t="s">
        <v>121</v>
      </c>
      <c r="T453" s="4" t="s">
        <v>132</v>
      </c>
    </row>
    <row r="454" spans="1:20" x14ac:dyDescent="0.35">
      <c r="A454" s="4"/>
      <c r="B454" s="4" t="s">
        <v>163</v>
      </c>
      <c r="C454" s="4"/>
      <c r="D454" s="4" t="s">
        <v>85</v>
      </c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 x14ac:dyDescent="0.35">
      <c r="A455" s="4" t="s">
        <v>118</v>
      </c>
      <c r="B455" s="4" t="s">
        <v>119</v>
      </c>
      <c r="C455" s="4" t="s">
        <v>120</v>
      </c>
      <c r="D455" s="4" t="s">
        <v>121</v>
      </c>
      <c r="E455" s="4" t="s">
        <v>122</v>
      </c>
      <c r="F455" s="4" t="s">
        <v>123</v>
      </c>
      <c r="G455" s="4" t="s">
        <v>124</v>
      </c>
      <c r="H455" s="4" t="s">
        <v>2</v>
      </c>
      <c r="I455" s="4" t="s">
        <v>125</v>
      </c>
      <c r="J455" s="4" t="s">
        <v>106</v>
      </c>
      <c r="K455" s="4" t="s">
        <v>126</v>
      </c>
      <c r="L455" s="4" t="s">
        <v>127</v>
      </c>
      <c r="M455" s="4" t="s">
        <v>128</v>
      </c>
      <c r="N455" s="4"/>
      <c r="O455" s="4" t="s">
        <v>129</v>
      </c>
      <c r="P455" s="4" t="s">
        <v>130</v>
      </c>
      <c r="Q455" s="4"/>
      <c r="R455" s="4" t="s">
        <v>131</v>
      </c>
      <c r="S455" s="4" t="s">
        <v>121</v>
      </c>
      <c r="T455" s="4" t="s">
        <v>132</v>
      </c>
    </row>
    <row r="456" spans="1:20" x14ac:dyDescent="0.35">
      <c r="A456" s="4"/>
      <c r="B456" s="4" t="s">
        <v>163</v>
      </c>
      <c r="C456" s="4"/>
      <c r="D456" s="4" t="s">
        <v>86</v>
      </c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 x14ac:dyDescent="0.35">
      <c r="A457" s="4" t="s">
        <v>118</v>
      </c>
      <c r="B457" s="4" t="s">
        <v>119</v>
      </c>
      <c r="C457" s="4" t="s">
        <v>120</v>
      </c>
      <c r="D457" s="4" t="s">
        <v>121</v>
      </c>
      <c r="E457" s="4" t="s">
        <v>122</v>
      </c>
      <c r="F457" s="4" t="s">
        <v>123</v>
      </c>
      <c r="G457" s="4" t="s">
        <v>124</v>
      </c>
      <c r="H457" s="4" t="s">
        <v>2</v>
      </c>
      <c r="I457" s="4" t="s">
        <v>125</v>
      </c>
      <c r="J457" s="4" t="s">
        <v>106</v>
      </c>
      <c r="K457" s="4" t="s">
        <v>126</v>
      </c>
      <c r="L457" s="4" t="s">
        <v>127</v>
      </c>
      <c r="M457" s="4" t="s">
        <v>128</v>
      </c>
      <c r="N457" s="4"/>
      <c r="O457" s="4" t="s">
        <v>129</v>
      </c>
      <c r="P457" s="4" t="s">
        <v>130</v>
      </c>
      <c r="Q457" s="4"/>
      <c r="R457" s="4" t="s">
        <v>131</v>
      </c>
      <c r="S457" s="4" t="s">
        <v>121</v>
      </c>
      <c r="T457" s="4" t="s">
        <v>132</v>
      </c>
    </row>
    <row r="458" spans="1:20" x14ac:dyDescent="0.35">
      <c r="A458" s="4"/>
      <c r="B458" s="4" t="s">
        <v>163</v>
      </c>
      <c r="C458" s="4"/>
      <c r="D458" s="4" t="s">
        <v>87</v>
      </c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 x14ac:dyDescent="0.35">
      <c r="A459" s="4" t="s">
        <v>118</v>
      </c>
      <c r="B459" s="4" t="s">
        <v>119</v>
      </c>
      <c r="C459" s="4" t="s">
        <v>120</v>
      </c>
      <c r="D459" s="4" t="s">
        <v>121</v>
      </c>
      <c r="E459" s="4" t="s">
        <v>122</v>
      </c>
      <c r="F459" s="4" t="s">
        <v>123</v>
      </c>
      <c r="G459" s="4" t="s">
        <v>124</v>
      </c>
      <c r="H459" s="4" t="s">
        <v>2</v>
      </c>
      <c r="I459" s="4" t="s">
        <v>125</v>
      </c>
      <c r="J459" s="4" t="s">
        <v>106</v>
      </c>
      <c r="K459" s="4" t="s">
        <v>126</v>
      </c>
      <c r="L459" s="4" t="s">
        <v>127</v>
      </c>
      <c r="M459" s="4" t="s">
        <v>128</v>
      </c>
      <c r="N459" s="4"/>
      <c r="O459" s="4" t="s">
        <v>129</v>
      </c>
      <c r="P459" s="4" t="s">
        <v>130</v>
      </c>
      <c r="Q459" s="4"/>
      <c r="R459" s="4" t="s">
        <v>131</v>
      </c>
      <c r="S459" s="4" t="s">
        <v>121</v>
      </c>
      <c r="T459" s="4" t="s">
        <v>132</v>
      </c>
    </row>
    <row r="460" spans="1:20" x14ac:dyDescent="0.35">
      <c r="A460" s="4"/>
      <c r="B460" s="4" t="s">
        <v>163</v>
      </c>
      <c r="C460" s="4"/>
      <c r="D460" s="4" t="s">
        <v>88</v>
      </c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 x14ac:dyDescent="0.35">
      <c r="A461" s="4" t="s">
        <v>118</v>
      </c>
      <c r="B461" s="4" t="s">
        <v>119</v>
      </c>
      <c r="C461" s="4" t="s">
        <v>120</v>
      </c>
      <c r="D461" s="4" t="s">
        <v>121</v>
      </c>
      <c r="E461" s="4" t="s">
        <v>122</v>
      </c>
      <c r="F461" s="4" t="s">
        <v>123</v>
      </c>
      <c r="G461" s="4" t="s">
        <v>124</v>
      </c>
      <c r="H461" s="4" t="s">
        <v>2</v>
      </c>
      <c r="I461" s="4" t="s">
        <v>125</v>
      </c>
      <c r="J461" s="4" t="s">
        <v>106</v>
      </c>
      <c r="K461" s="4" t="s">
        <v>126</v>
      </c>
      <c r="L461" s="4" t="s">
        <v>127</v>
      </c>
      <c r="M461" s="4" t="s">
        <v>128</v>
      </c>
      <c r="N461" s="4"/>
      <c r="O461" s="4" t="s">
        <v>129</v>
      </c>
      <c r="P461" s="4" t="s">
        <v>130</v>
      </c>
      <c r="Q461" s="4"/>
      <c r="R461" s="4" t="s">
        <v>131</v>
      </c>
      <c r="S461" s="4" t="s">
        <v>121</v>
      </c>
      <c r="T461" s="4" t="s">
        <v>132</v>
      </c>
    </row>
    <row r="462" spans="1:20" x14ac:dyDescent="0.35">
      <c r="A462" s="4"/>
      <c r="B462" s="4" t="s">
        <v>163</v>
      </c>
      <c r="C462" s="4"/>
      <c r="D462" s="4" t="s">
        <v>89</v>
      </c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 x14ac:dyDescent="0.35">
      <c r="A463" s="4" t="s">
        <v>118</v>
      </c>
      <c r="B463" s="4" t="s">
        <v>119</v>
      </c>
      <c r="C463" s="4" t="s">
        <v>120</v>
      </c>
      <c r="D463" s="4" t="s">
        <v>121</v>
      </c>
      <c r="E463" s="4" t="s">
        <v>122</v>
      </c>
      <c r="F463" s="4" t="s">
        <v>123</v>
      </c>
      <c r="G463" s="4" t="s">
        <v>124</v>
      </c>
      <c r="H463" s="4" t="s">
        <v>2</v>
      </c>
      <c r="I463" s="4" t="s">
        <v>125</v>
      </c>
      <c r="J463" s="4" t="s">
        <v>106</v>
      </c>
      <c r="K463" s="4" t="s">
        <v>126</v>
      </c>
      <c r="L463" s="4" t="s">
        <v>127</v>
      </c>
      <c r="M463" s="4" t="s">
        <v>128</v>
      </c>
      <c r="N463" s="4"/>
      <c r="O463" s="4" t="s">
        <v>129</v>
      </c>
      <c r="P463" s="4" t="s">
        <v>130</v>
      </c>
      <c r="Q463" s="4"/>
      <c r="R463" s="4" t="s">
        <v>131</v>
      </c>
      <c r="S463" s="4" t="s">
        <v>121</v>
      </c>
      <c r="T463" s="4" t="s">
        <v>132</v>
      </c>
    </row>
    <row r="464" spans="1:20" x14ac:dyDescent="0.35">
      <c r="A464" s="4"/>
      <c r="B464" s="4" t="s">
        <v>163</v>
      </c>
      <c r="C464" s="4"/>
      <c r="D464" s="4" t="s">
        <v>90</v>
      </c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 x14ac:dyDescent="0.35">
      <c r="A465" s="4" t="s">
        <v>118</v>
      </c>
      <c r="B465" s="4" t="s">
        <v>119</v>
      </c>
      <c r="C465" s="4" t="s">
        <v>120</v>
      </c>
      <c r="D465" s="4" t="s">
        <v>121</v>
      </c>
      <c r="E465" s="4" t="s">
        <v>122</v>
      </c>
      <c r="F465" s="4" t="s">
        <v>123</v>
      </c>
      <c r="G465" s="4" t="s">
        <v>124</v>
      </c>
      <c r="H465" s="4" t="s">
        <v>2</v>
      </c>
      <c r="I465" s="4" t="s">
        <v>125</v>
      </c>
      <c r="J465" s="4" t="s">
        <v>106</v>
      </c>
      <c r="K465" s="4" t="s">
        <v>126</v>
      </c>
      <c r="L465" s="4" t="s">
        <v>127</v>
      </c>
      <c r="M465" s="4" t="s">
        <v>128</v>
      </c>
      <c r="N465" s="4"/>
      <c r="O465" s="4" t="s">
        <v>129</v>
      </c>
      <c r="P465" s="4" t="s">
        <v>130</v>
      </c>
      <c r="Q465" s="4"/>
      <c r="R465" s="4" t="s">
        <v>131</v>
      </c>
      <c r="S465" s="4" t="s">
        <v>121</v>
      </c>
      <c r="T465" s="4" t="s">
        <v>132</v>
      </c>
    </row>
    <row r="466" spans="1:20" x14ac:dyDescent="0.35">
      <c r="A466" s="4"/>
      <c r="B466" s="4" t="s">
        <v>163</v>
      </c>
      <c r="C466" s="4"/>
      <c r="D466" s="4" t="s">
        <v>91</v>
      </c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 x14ac:dyDescent="0.35">
      <c r="A467" s="4" t="s">
        <v>118</v>
      </c>
      <c r="B467" s="4" t="s">
        <v>119</v>
      </c>
      <c r="C467" s="4" t="s">
        <v>120</v>
      </c>
      <c r="D467" s="4" t="s">
        <v>121</v>
      </c>
      <c r="E467" s="4" t="s">
        <v>122</v>
      </c>
      <c r="F467" s="4" t="s">
        <v>123</v>
      </c>
      <c r="G467" s="4" t="s">
        <v>124</v>
      </c>
      <c r="H467" s="4" t="s">
        <v>2</v>
      </c>
      <c r="I467" s="4" t="s">
        <v>125</v>
      </c>
      <c r="J467" s="4" t="s">
        <v>106</v>
      </c>
      <c r="K467" s="4" t="s">
        <v>126</v>
      </c>
      <c r="L467" s="4" t="s">
        <v>127</v>
      </c>
      <c r="M467" s="4" t="s">
        <v>128</v>
      </c>
      <c r="N467" s="4"/>
      <c r="O467" s="4" t="s">
        <v>129</v>
      </c>
      <c r="P467" s="4" t="s">
        <v>130</v>
      </c>
      <c r="Q467" s="4"/>
      <c r="R467" s="4" t="s">
        <v>131</v>
      </c>
      <c r="S467" s="4" t="s">
        <v>121</v>
      </c>
      <c r="T467" s="4" t="s">
        <v>132</v>
      </c>
    </row>
    <row r="468" spans="1:20" x14ac:dyDescent="0.35">
      <c r="A468" s="4"/>
      <c r="B468" s="4" t="s">
        <v>163</v>
      </c>
      <c r="C468" s="4"/>
      <c r="D468" s="4" t="s">
        <v>92</v>
      </c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 x14ac:dyDescent="0.35">
      <c r="A469" s="4" t="s">
        <v>118</v>
      </c>
      <c r="B469" s="4" t="s">
        <v>119</v>
      </c>
      <c r="C469" s="4" t="s">
        <v>120</v>
      </c>
      <c r="D469" s="4" t="s">
        <v>121</v>
      </c>
      <c r="E469" s="4" t="s">
        <v>122</v>
      </c>
      <c r="F469" s="4" t="s">
        <v>123</v>
      </c>
      <c r="G469" s="4" t="s">
        <v>124</v>
      </c>
      <c r="H469" s="4" t="s">
        <v>2</v>
      </c>
      <c r="I469" s="4" t="s">
        <v>125</v>
      </c>
      <c r="J469" s="4" t="s">
        <v>106</v>
      </c>
      <c r="K469" s="4" t="s">
        <v>126</v>
      </c>
      <c r="L469" s="4" t="s">
        <v>127</v>
      </c>
      <c r="M469" s="4" t="s">
        <v>128</v>
      </c>
      <c r="N469" s="4"/>
      <c r="O469" s="4" t="s">
        <v>129</v>
      </c>
      <c r="P469" s="4" t="s">
        <v>130</v>
      </c>
      <c r="Q469" s="4"/>
      <c r="R469" s="4" t="s">
        <v>131</v>
      </c>
      <c r="S469" s="4" t="s">
        <v>121</v>
      </c>
      <c r="T469" s="4" t="s">
        <v>132</v>
      </c>
    </row>
    <row r="470" spans="1:20" x14ac:dyDescent="0.35">
      <c r="A470" s="4"/>
      <c r="B470" s="4" t="s">
        <v>163</v>
      </c>
      <c r="C470" s="4"/>
      <c r="D470" s="4" t="s">
        <v>93</v>
      </c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 x14ac:dyDescent="0.35">
      <c r="A471" s="4" t="s">
        <v>118</v>
      </c>
      <c r="B471" s="4" t="s">
        <v>119</v>
      </c>
      <c r="C471" s="4" t="s">
        <v>120</v>
      </c>
      <c r="D471" s="4" t="s">
        <v>121</v>
      </c>
      <c r="E471" s="4" t="s">
        <v>122</v>
      </c>
      <c r="F471" s="4" t="s">
        <v>123</v>
      </c>
      <c r="G471" s="4" t="s">
        <v>124</v>
      </c>
      <c r="H471" s="4" t="s">
        <v>2</v>
      </c>
      <c r="I471" s="4" t="s">
        <v>125</v>
      </c>
      <c r="J471" s="4" t="s">
        <v>106</v>
      </c>
      <c r="K471" s="4" t="s">
        <v>126</v>
      </c>
      <c r="L471" s="4" t="s">
        <v>127</v>
      </c>
      <c r="M471" s="4" t="s">
        <v>128</v>
      </c>
      <c r="N471" s="4"/>
      <c r="O471" s="4" t="s">
        <v>129</v>
      </c>
      <c r="P471" s="4" t="s">
        <v>130</v>
      </c>
      <c r="Q471" s="4"/>
      <c r="R471" s="4" t="s">
        <v>131</v>
      </c>
      <c r="S471" s="4" t="s">
        <v>121</v>
      </c>
      <c r="T471" s="4" t="s">
        <v>132</v>
      </c>
    </row>
    <row r="472" spans="1:20" x14ac:dyDescent="0.35">
      <c r="A472" s="4"/>
      <c r="B472" s="4" t="s">
        <v>163</v>
      </c>
      <c r="C472" s="4"/>
      <c r="D472" s="4" t="s">
        <v>94</v>
      </c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 x14ac:dyDescent="0.35">
      <c r="A473" s="4" t="s">
        <v>118</v>
      </c>
      <c r="B473" s="4" t="s">
        <v>119</v>
      </c>
      <c r="C473" s="4" t="s">
        <v>120</v>
      </c>
      <c r="D473" s="4" t="s">
        <v>121</v>
      </c>
      <c r="E473" s="4" t="s">
        <v>122</v>
      </c>
      <c r="F473" s="4" t="s">
        <v>123</v>
      </c>
      <c r="G473" s="4" t="s">
        <v>124</v>
      </c>
      <c r="H473" s="4" t="s">
        <v>2</v>
      </c>
      <c r="I473" s="4" t="s">
        <v>125</v>
      </c>
      <c r="J473" s="4" t="s">
        <v>106</v>
      </c>
      <c r="K473" s="4" t="s">
        <v>126</v>
      </c>
      <c r="L473" s="4" t="s">
        <v>127</v>
      </c>
      <c r="M473" s="4" t="s">
        <v>128</v>
      </c>
      <c r="N473" s="4"/>
      <c r="O473" s="4" t="s">
        <v>129</v>
      </c>
      <c r="P473" s="4" t="s">
        <v>130</v>
      </c>
      <c r="Q473" s="4"/>
      <c r="R473" s="4" t="s">
        <v>131</v>
      </c>
      <c r="S473" s="4" t="s">
        <v>121</v>
      </c>
      <c r="T473" s="4" t="s">
        <v>132</v>
      </c>
    </row>
    <row r="474" spans="1:20" x14ac:dyDescent="0.35">
      <c r="A474" s="4"/>
      <c r="B474" s="4" t="s">
        <v>163</v>
      </c>
      <c r="C474" s="4"/>
      <c r="D474" s="4" t="s">
        <v>95</v>
      </c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 x14ac:dyDescent="0.35">
      <c r="A475" s="4" t="s">
        <v>118</v>
      </c>
      <c r="B475" s="4" t="s">
        <v>119</v>
      </c>
      <c r="C475" s="4" t="s">
        <v>120</v>
      </c>
      <c r="D475" s="4" t="s">
        <v>121</v>
      </c>
      <c r="E475" s="4" t="s">
        <v>122</v>
      </c>
      <c r="F475" s="4" t="s">
        <v>123</v>
      </c>
      <c r="G475" s="4" t="s">
        <v>124</v>
      </c>
      <c r="H475" s="4" t="s">
        <v>2</v>
      </c>
      <c r="I475" s="4" t="s">
        <v>125</v>
      </c>
      <c r="J475" s="4" t="s">
        <v>106</v>
      </c>
      <c r="K475" s="4" t="s">
        <v>126</v>
      </c>
      <c r="L475" s="4" t="s">
        <v>127</v>
      </c>
      <c r="M475" s="4" t="s">
        <v>128</v>
      </c>
      <c r="N475" s="4"/>
      <c r="O475" s="4" t="s">
        <v>129</v>
      </c>
      <c r="P475" s="4" t="s">
        <v>130</v>
      </c>
      <c r="Q475" s="4"/>
      <c r="R475" s="4" t="s">
        <v>131</v>
      </c>
      <c r="S475" s="4" t="s">
        <v>121</v>
      </c>
      <c r="T475" s="4" t="s">
        <v>132</v>
      </c>
    </row>
    <row r="476" spans="1:20" x14ac:dyDescent="0.35">
      <c r="A476" s="4"/>
      <c r="B476" s="4" t="s">
        <v>163</v>
      </c>
      <c r="C476" s="4"/>
      <c r="D476" s="4" t="s">
        <v>96</v>
      </c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 x14ac:dyDescent="0.35">
      <c r="A477" s="4" t="s">
        <v>118</v>
      </c>
      <c r="B477" s="4" t="s">
        <v>119</v>
      </c>
      <c r="C477" s="4" t="s">
        <v>120</v>
      </c>
      <c r="D477" s="4" t="s">
        <v>121</v>
      </c>
      <c r="E477" s="4" t="s">
        <v>122</v>
      </c>
      <c r="F477" s="4" t="s">
        <v>123</v>
      </c>
      <c r="G477" s="4" t="s">
        <v>124</v>
      </c>
      <c r="H477" s="4" t="s">
        <v>2</v>
      </c>
      <c r="I477" s="4" t="s">
        <v>125</v>
      </c>
      <c r="J477" s="4" t="s">
        <v>106</v>
      </c>
      <c r="K477" s="4" t="s">
        <v>126</v>
      </c>
      <c r="L477" s="4" t="s">
        <v>127</v>
      </c>
      <c r="M477" s="4" t="s">
        <v>128</v>
      </c>
      <c r="N477" s="4"/>
      <c r="O477" s="4" t="s">
        <v>129</v>
      </c>
      <c r="P477" s="4" t="s">
        <v>130</v>
      </c>
      <c r="Q477" s="4"/>
      <c r="R477" s="4" t="s">
        <v>131</v>
      </c>
      <c r="S477" s="4" t="s">
        <v>121</v>
      </c>
      <c r="T477" s="4" t="s">
        <v>132</v>
      </c>
    </row>
    <row r="478" spans="1:20" x14ac:dyDescent="0.35">
      <c r="A478" s="4"/>
      <c r="B478" s="4" t="s">
        <v>163</v>
      </c>
      <c r="C478" s="4"/>
      <c r="D478" s="4" t="s">
        <v>97</v>
      </c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 x14ac:dyDescent="0.35">
      <c r="A479" s="4" t="s">
        <v>118</v>
      </c>
      <c r="B479" s="4" t="s">
        <v>119</v>
      </c>
      <c r="C479" s="4" t="s">
        <v>120</v>
      </c>
      <c r="D479" s="4" t="s">
        <v>121</v>
      </c>
      <c r="E479" s="4" t="s">
        <v>122</v>
      </c>
      <c r="F479" s="4" t="s">
        <v>123</v>
      </c>
      <c r="G479" s="4" t="s">
        <v>124</v>
      </c>
      <c r="H479" s="4" t="s">
        <v>2</v>
      </c>
      <c r="I479" s="4" t="s">
        <v>125</v>
      </c>
      <c r="J479" s="4" t="s">
        <v>106</v>
      </c>
      <c r="K479" s="4" t="s">
        <v>126</v>
      </c>
      <c r="L479" s="4" t="s">
        <v>127</v>
      </c>
      <c r="M479" s="4" t="s">
        <v>128</v>
      </c>
      <c r="N479" s="4"/>
      <c r="O479" s="4" t="s">
        <v>129</v>
      </c>
      <c r="P479" s="4" t="s">
        <v>130</v>
      </c>
      <c r="Q479" s="4"/>
      <c r="R479" s="4" t="s">
        <v>131</v>
      </c>
      <c r="S479" s="4" t="s">
        <v>121</v>
      </c>
      <c r="T479" s="4" t="s">
        <v>132</v>
      </c>
    </row>
    <row r="480" spans="1:20" x14ac:dyDescent="0.35">
      <c r="A480" s="4"/>
      <c r="B480" s="4" t="s">
        <v>163</v>
      </c>
      <c r="C480" s="4"/>
      <c r="D480" s="4" t="s">
        <v>98</v>
      </c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 x14ac:dyDescent="0.35">
      <c r="A481" s="4" t="s">
        <v>118</v>
      </c>
      <c r="B481" s="4" t="s">
        <v>119</v>
      </c>
      <c r="C481" s="4" t="s">
        <v>120</v>
      </c>
      <c r="D481" s="4" t="s">
        <v>121</v>
      </c>
      <c r="E481" s="4" t="s">
        <v>122</v>
      </c>
      <c r="F481" s="4" t="s">
        <v>123</v>
      </c>
      <c r="G481" s="4" t="s">
        <v>124</v>
      </c>
      <c r="H481" s="4" t="s">
        <v>2</v>
      </c>
      <c r="I481" s="4" t="s">
        <v>125</v>
      </c>
      <c r="J481" s="4" t="s">
        <v>106</v>
      </c>
      <c r="K481" s="4" t="s">
        <v>126</v>
      </c>
      <c r="L481" s="4" t="s">
        <v>127</v>
      </c>
      <c r="M481" s="4" t="s">
        <v>128</v>
      </c>
      <c r="N481" s="4"/>
      <c r="O481" s="4" t="s">
        <v>129</v>
      </c>
      <c r="P481" s="4" t="s">
        <v>130</v>
      </c>
      <c r="Q481" s="4"/>
      <c r="R481" s="4" t="s">
        <v>131</v>
      </c>
      <c r="S481" s="4" t="s">
        <v>121</v>
      </c>
      <c r="T481" s="4" t="s">
        <v>132</v>
      </c>
    </row>
    <row r="482" spans="1:20" x14ac:dyDescent="0.35">
      <c r="A482" s="4"/>
      <c r="B482" s="4" t="s">
        <v>163</v>
      </c>
      <c r="C482" s="4"/>
      <c r="D482" s="4" t="s">
        <v>99</v>
      </c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 x14ac:dyDescent="0.35">
      <c r="A483" s="4" t="s">
        <v>118</v>
      </c>
      <c r="B483" s="4" t="s">
        <v>119</v>
      </c>
      <c r="C483" s="4" t="s">
        <v>120</v>
      </c>
      <c r="D483" s="4" t="s">
        <v>121</v>
      </c>
      <c r="E483" s="4" t="s">
        <v>122</v>
      </c>
      <c r="F483" s="4" t="s">
        <v>123</v>
      </c>
      <c r="G483" s="4" t="s">
        <v>124</v>
      </c>
      <c r="H483" s="4" t="s">
        <v>2</v>
      </c>
      <c r="I483" s="4" t="s">
        <v>125</v>
      </c>
      <c r="J483" s="4" t="s">
        <v>106</v>
      </c>
      <c r="K483" s="4" t="s">
        <v>126</v>
      </c>
      <c r="L483" s="4" t="s">
        <v>127</v>
      </c>
      <c r="M483" s="4" t="s">
        <v>128</v>
      </c>
      <c r="N483" s="4"/>
      <c r="O483" s="4" t="s">
        <v>129</v>
      </c>
      <c r="P483" s="4" t="s">
        <v>130</v>
      </c>
      <c r="Q483" s="4"/>
      <c r="R483" s="4" t="s">
        <v>131</v>
      </c>
      <c r="S483" s="4" t="s">
        <v>121</v>
      </c>
      <c r="T483" s="4" t="s">
        <v>132</v>
      </c>
    </row>
    <row r="484" spans="1:20" x14ac:dyDescent="0.35">
      <c r="A484" s="4"/>
      <c r="B484" s="4" t="s">
        <v>163</v>
      </c>
      <c r="C484" s="4"/>
      <c r="D484" s="4" t="s">
        <v>100</v>
      </c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 x14ac:dyDescent="0.35">
      <c r="A485" s="4" t="s">
        <v>118</v>
      </c>
      <c r="B485" s="4" t="s">
        <v>119</v>
      </c>
      <c r="C485" s="4" t="s">
        <v>120</v>
      </c>
      <c r="D485" s="4" t="s">
        <v>121</v>
      </c>
      <c r="E485" s="4" t="s">
        <v>122</v>
      </c>
      <c r="F485" s="4" t="s">
        <v>123</v>
      </c>
      <c r="G485" s="4" t="s">
        <v>124</v>
      </c>
      <c r="H485" s="4" t="s">
        <v>2</v>
      </c>
      <c r="I485" s="4" t="s">
        <v>125</v>
      </c>
      <c r="J485" s="4" t="s">
        <v>106</v>
      </c>
      <c r="K485" s="4" t="s">
        <v>126</v>
      </c>
      <c r="L485" s="4" t="s">
        <v>127</v>
      </c>
      <c r="M485" s="4" t="s">
        <v>128</v>
      </c>
      <c r="N485" s="4"/>
      <c r="O485" s="4" t="s">
        <v>129</v>
      </c>
      <c r="P485" s="4" t="s">
        <v>130</v>
      </c>
      <c r="Q485" s="4"/>
      <c r="R485" s="4" t="s">
        <v>131</v>
      </c>
      <c r="S485" s="4" t="s">
        <v>121</v>
      </c>
      <c r="T485" s="4" t="s">
        <v>132</v>
      </c>
    </row>
    <row r="486" spans="1:20" x14ac:dyDescent="0.35">
      <c r="A486" s="4"/>
      <c r="B486" s="4" t="s">
        <v>163</v>
      </c>
      <c r="C486" s="4"/>
      <c r="D486" s="4" t="s">
        <v>101</v>
      </c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 x14ac:dyDescent="0.35">
      <c r="A487" s="4" t="s">
        <v>118</v>
      </c>
      <c r="B487" s="4" t="s">
        <v>119</v>
      </c>
      <c r="C487" s="4" t="s">
        <v>120</v>
      </c>
      <c r="D487" s="4" t="s">
        <v>121</v>
      </c>
      <c r="E487" s="4" t="s">
        <v>122</v>
      </c>
      <c r="F487" s="4" t="s">
        <v>123</v>
      </c>
      <c r="G487" s="4" t="s">
        <v>124</v>
      </c>
      <c r="H487" s="4" t="s">
        <v>2</v>
      </c>
      <c r="I487" s="4" t="s">
        <v>125</v>
      </c>
      <c r="J487" s="4" t="s">
        <v>106</v>
      </c>
      <c r="K487" s="4" t="s">
        <v>126</v>
      </c>
      <c r="L487" s="4" t="s">
        <v>127</v>
      </c>
      <c r="M487" s="4" t="s">
        <v>128</v>
      </c>
      <c r="N487" s="4"/>
      <c r="O487" s="4" t="s">
        <v>129</v>
      </c>
      <c r="P487" s="4" t="s">
        <v>130</v>
      </c>
      <c r="Q487" s="4"/>
      <c r="R487" s="4" t="s">
        <v>131</v>
      </c>
      <c r="S487" s="4" t="s">
        <v>121</v>
      </c>
      <c r="T487" s="4" t="s">
        <v>132</v>
      </c>
    </row>
    <row r="488" spans="1:20" x14ac:dyDescent="0.35">
      <c r="A488" s="4"/>
      <c r="B488" s="4" t="s">
        <v>163</v>
      </c>
      <c r="C488" s="4"/>
      <c r="D488" s="4" t="s">
        <v>102</v>
      </c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 s="8" customFormat="1" x14ac:dyDescent="0.35"/>
    <row r="490" spans="1:20" x14ac:dyDescent="0.35">
      <c r="A490" s="4" t="s">
        <v>118</v>
      </c>
      <c r="B490" s="4" t="s">
        <v>119</v>
      </c>
      <c r="C490" s="4" t="s">
        <v>120</v>
      </c>
      <c r="D490" s="4" t="s">
        <v>121</v>
      </c>
      <c r="E490" s="4" t="s">
        <v>122</v>
      </c>
      <c r="F490" s="4" t="s">
        <v>123</v>
      </c>
      <c r="G490" s="4" t="s">
        <v>124</v>
      </c>
      <c r="H490" s="4" t="s">
        <v>2</v>
      </c>
      <c r="I490" s="4" t="s">
        <v>125</v>
      </c>
      <c r="J490" s="4" t="s">
        <v>106</v>
      </c>
      <c r="K490" s="4" t="s">
        <v>126</v>
      </c>
      <c r="L490" s="4" t="s">
        <v>127</v>
      </c>
      <c r="M490" s="4" t="s">
        <v>128</v>
      </c>
      <c r="N490" s="4"/>
      <c r="O490" s="4" t="s">
        <v>129</v>
      </c>
      <c r="P490" s="4" t="s">
        <v>130</v>
      </c>
      <c r="Q490" s="4"/>
      <c r="R490" s="4" t="s">
        <v>131</v>
      </c>
      <c r="S490" s="4" t="s">
        <v>121</v>
      </c>
      <c r="T490" s="4" t="s">
        <v>132</v>
      </c>
    </row>
    <row r="491" spans="1:20" x14ac:dyDescent="0.35">
      <c r="A491" s="4"/>
      <c r="B491" s="4" t="s">
        <v>175</v>
      </c>
      <c r="C491" s="4"/>
      <c r="D491" s="4" t="s">
        <v>24</v>
      </c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 x14ac:dyDescent="0.35">
      <c r="A492" s="4" t="s">
        <v>118</v>
      </c>
      <c r="B492" s="4" t="s">
        <v>119</v>
      </c>
      <c r="C492" s="4" t="s">
        <v>120</v>
      </c>
      <c r="D492" s="4" t="s">
        <v>121</v>
      </c>
      <c r="E492" s="4" t="s">
        <v>122</v>
      </c>
      <c r="F492" s="4" t="s">
        <v>123</v>
      </c>
      <c r="G492" s="4" t="s">
        <v>124</v>
      </c>
      <c r="H492" s="4" t="s">
        <v>2</v>
      </c>
      <c r="I492" s="4" t="s">
        <v>125</v>
      </c>
      <c r="J492" s="4" t="s">
        <v>106</v>
      </c>
      <c r="K492" s="4" t="s">
        <v>126</v>
      </c>
      <c r="L492" s="4" t="s">
        <v>127</v>
      </c>
      <c r="M492" s="4" t="s">
        <v>128</v>
      </c>
      <c r="N492" s="4"/>
      <c r="O492" s="4" t="s">
        <v>129</v>
      </c>
      <c r="P492" s="4" t="s">
        <v>130</v>
      </c>
      <c r="Q492" s="4"/>
      <c r="R492" s="4" t="s">
        <v>131</v>
      </c>
      <c r="S492" s="4" t="s">
        <v>121</v>
      </c>
      <c r="T492" s="4" t="s">
        <v>132</v>
      </c>
    </row>
    <row r="493" spans="1:20" x14ac:dyDescent="0.35">
      <c r="A493" s="4"/>
      <c r="B493" s="4" t="s">
        <v>175</v>
      </c>
      <c r="C493" s="4"/>
      <c r="D493" s="4" t="s">
        <v>25</v>
      </c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 x14ac:dyDescent="0.35">
      <c r="A494" s="4" t="s">
        <v>118</v>
      </c>
      <c r="B494" s="4" t="s">
        <v>119</v>
      </c>
      <c r="C494" s="4" t="s">
        <v>120</v>
      </c>
      <c r="D494" s="4" t="s">
        <v>121</v>
      </c>
      <c r="E494" s="4" t="s">
        <v>122</v>
      </c>
      <c r="F494" s="4" t="s">
        <v>123</v>
      </c>
      <c r="G494" s="4" t="s">
        <v>124</v>
      </c>
      <c r="H494" s="4" t="s">
        <v>2</v>
      </c>
      <c r="I494" s="4" t="s">
        <v>125</v>
      </c>
      <c r="J494" s="4" t="s">
        <v>106</v>
      </c>
      <c r="K494" s="4" t="s">
        <v>126</v>
      </c>
      <c r="L494" s="4" t="s">
        <v>127</v>
      </c>
      <c r="M494" s="4" t="s">
        <v>128</v>
      </c>
      <c r="N494" s="4"/>
      <c r="O494" s="4" t="s">
        <v>129</v>
      </c>
      <c r="P494" s="4" t="s">
        <v>130</v>
      </c>
      <c r="Q494" s="4"/>
      <c r="R494" s="4" t="s">
        <v>131</v>
      </c>
      <c r="S494" s="4" t="s">
        <v>121</v>
      </c>
      <c r="T494" s="4" t="s">
        <v>132</v>
      </c>
    </row>
    <row r="495" spans="1:20" x14ac:dyDescent="0.35">
      <c r="A495" s="4"/>
      <c r="B495" s="4" t="s">
        <v>175</v>
      </c>
      <c r="C495" s="4"/>
      <c r="D495" s="4" t="s">
        <v>26</v>
      </c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 x14ac:dyDescent="0.35">
      <c r="A496" s="4" t="s">
        <v>118</v>
      </c>
      <c r="B496" s="4" t="s">
        <v>119</v>
      </c>
      <c r="C496" s="4" t="s">
        <v>120</v>
      </c>
      <c r="D496" s="4" t="s">
        <v>121</v>
      </c>
      <c r="E496" s="4" t="s">
        <v>122</v>
      </c>
      <c r="F496" s="4" t="s">
        <v>123</v>
      </c>
      <c r="G496" s="4" t="s">
        <v>124</v>
      </c>
      <c r="H496" s="4" t="s">
        <v>2</v>
      </c>
      <c r="I496" s="4" t="s">
        <v>125</v>
      </c>
      <c r="J496" s="4" t="s">
        <v>106</v>
      </c>
      <c r="K496" s="4" t="s">
        <v>126</v>
      </c>
      <c r="L496" s="4" t="s">
        <v>127</v>
      </c>
      <c r="M496" s="4" t="s">
        <v>128</v>
      </c>
      <c r="N496" s="4"/>
      <c r="O496" s="4" t="s">
        <v>129</v>
      </c>
      <c r="P496" s="4" t="s">
        <v>130</v>
      </c>
      <c r="Q496" s="4"/>
      <c r="R496" s="4" t="s">
        <v>131</v>
      </c>
      <c r="S496" s="4" t="s">
        <v>121</v>
      </c>
      <c r="T496" s="4" t="s">
        <v>132</v>
      </c>
    </row>
    <row r="497" spans="1:20" x14ac:dyDescent="0.35">
      <c r="A497" s="4"/>
      <c r="B497" s="4" t="s">
        <v>175</v>
      </c>
      <c r="C497" s="4"/>
      <c r="D497" s="4" t="s">
        <v>27</v>
      </c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 x14ac:dyDescent="0.35">
      <c r="A498" s="4" t="s">
        <v>118</v>
      </c>
      <c r="B498" s="4" t="s">
        <v>119</v>
      </c>
      <c r="C498" s="4" t="s">
        <v>120</v>
      </c>
      <c r="D498" s="4" t="s">
        <v>121</v>
      </c>
      <c r="E498" s="4" t="s">
        <v>122</v>
      </c>
      <c r="F498" s="4" t="s">
        <v>123</v>
      </c>
      <c r="G498" s="4" t="s">
        <v>124</v>
      </c>
      <c r="H498" s="4" t="s">
        <v>2</v>
      </c>
      <c r="I498" s="4" t="s">
        <v>125</v>
      </c>
      <c r="J498" s="4" t="s">
        <v>106</v>
      </c>
      <c r="K498" s="4" t="s">
        <v>126</v>
      </c>
      <c r="L498" s="4" t="s">
        <v>127</v>
      </c>
      <c r="M498" s="4" t="s">
        <v>128</v>
      </c>
      <c r="N498" s="4"/>
      <c r="O498" s="4" t="s">
        <v>129</v>
      </c>
      <c r="P498" s="4" t="s">
        <v>130</v>
      </c>
      <c r="Q498" s="4"/>
      <c r="R498" s="4" t="s">
        <v>131</v>
      </c>
      <c r="S498" s="4" t="s">
        <v>121</v>
      </c>
      <c r="T498" s="4" t="s">
        <v>132</v>
      </c>
    </row>
    <row r="499" spans="1:20" x14ac:dyDescent="0.35">
      <c r="A499" s="4"/>
      <c r="B499" s="4" t="s">
        <v>175</v>
      </c>
      <c r="C499" s="4"/>
      <c r="D499" s="4" t="s">
        <v>28</v>
      </c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 x14ac:dyDescent="0.35">
      <c r="A500" s="4" t="s">
        <v>118</v>
      </c>
      <c r="B500" s="4" t="s">
        <v>119</v>
      </c>
      <c r="C500" s="4" t="s">
        <v>120</v>
      </c>
      <c r="D500" s="4" t="s">
        <v>121</v>
      </c>
      <c r="E500" s="4" t="s">
        <v>122</v>
      </c>
      <c r="F500" s="4" t="s">
        <v>123</v>
      </c>
      <c r="G500" s="4" t="s">
        <v>124</v>
      </c>
      <c r="H500" s="4" t="s">
        <v>2</v>
      </c>
      <c r="I500" s="4" t="s">
        <v>125</v>
      </c>
      <c r="J500" s="4" t="s">
        <v>106</v>
      </c>
      <c r="K500" s="4" t="s">
        <v>126</v>
      </c>
      <c r="L500" s="4" t="s">
        <v>127</v>
      </c>
      <c r="M500" s="4" t="s">
        <v>128</v>
      </c>
      <c r="N500" s="4"/>
      <c r="O500" s="4" t="s">
        <v>129</v>
      </c>
      <c r="P500" s="4" t="s">
        <v>130</v>
      </c>
      <c r="Q500" s="4"/>
      <c r="R500" s="4" t="s">
        <v>131</v>
      </c>
      <c r="S500" s="4" t="s">
        <v>121</v>
      </c>
      <c r="T500" s="4" t="s">
        <v>132</v>
      </c>
    </row>
    <row r="501" spans="1:20" x14ac:dyDescent="0.35">
      <c r="A501" s="4"/>
      <c r="B501" s="4" t="s">
        <v>175</v>
      </c>
      <c r="C501" s="4"/>
      <c r="D501" s="4" t="s">
        <v>29</v>
      </c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 x14ac:dyDescent="0.35">
      <c r="A502" s="4" t="s">
        <v>118</v>
      </c>
      <c r="B502" s="4" t="s">
        <v>119</v>
      </c>
      <c r="C502" s="4" t="s">
        <v>120</v>
      </c>
      <c r="D502" s="4" t="s">
        <v>121</v>
      </c>
      <c r="E502" s="4" t="s">
        <v>122</v>
      </c>
      <c r="F502" s="4" t="s">
        <v>123</v>
      </c>
      <c r="G502" s="4" t="s">
        <v>124</v>
      </c>
      <c r="H502" s="4" t="s">
        <v>2</v>
      </c>
      <c r="I502" s="4" t="s">
        <v>125</v>
      </c>
      <c r="J502" s="4" t="s">
        <v>106</v>
      </c>
      <c r="K502" s="4" t="s">
        <v>126</v>
      </c>
      <c r="L502" s="4" t="s">
        <v>127</v>
      </c>
      <c r="M502" s="4" t="s">
        <v>128</v>
      </c>
      <c r="N502" s="4"/>
      <c r="O502" s="4" t="s">
        <v>129</v>
      </c>
      <c r="P502" s="4" t="s">
        <v>130</v>
      </c>
      <c r="Q502" s="4"/>
      <c r="R502" s="4" t="s">
        <v>131</v>
      </c>
      <c r="S502" s="4" t="s">
        <v>121</v>
      </c>
      <c r="T502" s="4" t="s">
        <v>132</v>
      </c>
    </row>
    <row r="503" spans="1:20" x14ac:dyDescent="0.35">
      <c r="A503" s="4"/>
      <c r="B503" s="4" t="s">
        <v>175</v>
      </c>
      <c r="C503" s="4"/>
      <c r="D503" s="4" t="s">
        <v>30</v>
      </c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 x14ac:dyDescent="0.35">
      <c r="A504" s="4" t="s">
        <v>118</v>
      </c>
      <c r="B504" s="4" t="s">
        <v>119</v>
      </c>
      <c r="C504" s="4" t="s">
        <v>120</v>
      </c>
      <c r="D504" s="4" t="s">
        <v>121</v>
      </c>
      <c r="E504" s="4" t="s">
        <v>122</v>
      </c>
      <c r="F504" s="4" t="s">
        <v>123</v>
      </c>
      <c r="G504" s="4" t="s">
        <v>124</v>
      </c>
      <c r="H504" s="4" t="s">
        <v>2</v>
      </c>
      <c r="I504" s="4" t="s">
        <v>125</v>
      </c>
      <c r="J504" s="4" t="s">
        <v>106</v>
      </c>
      <c r="K504" s="4" t="s">
        <v>126</v>
      </c>
      <c r="L504" s="4" t="s">
        <v>127</v>
      </c>
      <c r="M504" s="4" t="s">
        <v>128</v>
      </c>
      <c r="N504" s="4"/>
      <c r="O504" s="4" t="s">
        <v>129</v>
      </c>
      <c r="P504" s="4" t="s">
        <v>130</v>
      </c>
      <c r="Q504" s="4"/>
      <c r="R504" s="4" t="s">
        <v>131</v>
      </c>
      <c r="S504" s="4" t="s">
        <v>121</v>
      </c>
      <c r="T504" s="4" t="s">
        <v>132</v>
      </c>
    </row>
    <row r="505" spans="1:20" x14ac:dyDescent="0.35">
      <c r="A505" s="4"/>
      <c r="B505" s="4" t="s">
        <v>175</v>
      </c>
      <c r="C505" s="4"/>
      <c r="D505" s="4" t="s">
        <v>31</v>
      </c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 x14ac:dyDescent="0.35">
      <c r="A506" s="4" t="s">
        <v>118</v>
      </c>
      <c r="B506" s="4" t="s">
        <v>119</v>
      </c>
      <c r="C506" s="4" t="s">
        <v>120</v>
      </c>
      <c r="D506" s="4" t="s">
        <v>121</v>
      </c>
      <c r="E506" s="4" t="s">
        <v>122</v>
      </c>
      <c r="F506" s="4" t="s">
        <v>123</v>
      </c>
      <c r="G506" s="4" t="s">
        <v>124</v>
      </c>
      <c r="H506" s="4" t="s">
        <v>2</v>
      </c>
      <c r="I506" s="4" t="s">
        <v>125</v>
      </c>
      <c r="J506" s="4" t="s">
        <v>106</v>
      </c>
      <c r="K506" s="4" t="s">
        <v>126</v>
      </c>
      <c r="L506" s="4" t="s">
        <v>127</v>
      </c>
      <c r="M506" s="4" t="s">
        <v>128</v>
      </c>
      <c r="N506" s="4"/>
      <c r="O506" s="4" t="s">
        <v>129</v>
      </c>
      <c r="P506" s="4" t="s">
        <v>130</v>
      </c>
      <c r="Q506" s="4"/>
      <c r="R506" s="4" t="s">
        <v>131</v>
      </c>
      <c r="S506" s="4" t="s">
        <v>121</v>
      </c>
      <c r="T506" s="4" t="s">
        <v>132</v>
      </c>
    </row>
    <row r="507" spans="1:20" x14ac:dyDescent="0.35">
      <c r="A507" s="4"/>
      <c r="B507" s="4" t="s">
        <v>175</v>
      </c>
      <c r="C507" s="4"/>
      <c r="D507" s="4" t="s">
        <v>32</v>
      </c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 x14ac:dyDescent="0.35">
      <c r="A508" s="4" t="s">
        <v>118</v>
      </c>
      <c r="B508" s="4" t="s">
        <v>119</v>
      </c>
      <c r="C508" s="4" t="s">
        <v>120</v>
      </c>
      <c r="D508" s="4" t="s">
        <v>121</v>
      </c>
      <c r="E508" s="4" t="s">
        <v>122</v>
      </c>
      <c r="F508" s="4" t="s">
        <v>123</v>
      </c>
      <c r="G508" s="4" t="s">
        <v>124</v>
      </c>
      <c r="H508" s="4" t="s">
        <v>2</v>
      </c>
      <c r="I508" s="4" t="s">
        <v>125</v>
      </c>
      <c r="J508" s="4" t="s">
        <v>106</v>
      </c>
      <c r="K508" s="4" t="s">
        <v>126</v>
      </c>
      <c r="L508" s="4" t="s">
        <v>127</v>
      </c>
      <c r="M508" s="4" t="s">
        <v>128</v>
      </c>
      <c r="N508" s="4"/>
      <c r="O508" s="4" t="s">
        <v>129</v>
      </c>
      <c r="P508" s="4" t="s">
        <v>130</v>
      </c>
      <c r="Q508" s="4"/>
      <c r="R508" s="4" t="s">
        <v>131</v>
      </c>
      <c r="S508" s="4" t="s">
        <v>121</v>
      </c>
      <c r="T508" s="4" t="s">
        <v>132</v>
      </c>
    </row>
    <row r="509" spans="1:20" x14ac:dyDescent="0.35">
      <c r="A509" s="4"/>
      <c r="B509" s="4" t="s">
        <v>175</v>
      </c>
      <c r="C509" s="4"/>
      <c r="D509" s="4" t="s">
        <v>33</v>
      </c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 x14ac:dyDescent="0.35">
      <c r="A510" s="4" t="s">
        <v>118</v>
      </c>
      <c r="B510" s="4" t="s">
        <v>119</v>
      </c>
      <c r="C510" s="4" t="s">
        <v>120</v>
      </c>
      <c r="D510" s="4" t="s">
        <v>121</v>
      </c>
      <c r="E510" s="4" t="s">
        <v>122</v>
      </c>
      <c r="F510" s="4" t="s">
        <v>123</v>
      </c>
      <c r="G510" s="4" t="s">
        <v>124</v>
      </c>
      <c r="H510" s="4" t="s">
        <v>2</v>
      </c>
      <c r="I510" s="4" t="s">
        <v>125</v>
      </c>
      <c r="J510" s="4" t="s">
        <v>106</v>
      </c>
      <c r="K510" s="4" t="s">
        <v>126</v>
      </c>
      <c r="L510" s="4" t="s">
        <v>127</v>
      </c>
      <c r="M510" s="4" t="s">
        <v>128</v>
      </c>
      <c r="N510" s="4"/>
      <c r="O510" s="4" t="s">
        <v>129</v>
      </c>
      <c r="P510" s="4" t="s">
        <v>130</v>
      </c>
      <c r="Q510" s="4"/>
      <c r="R510" s="4" t="s">
        <v>131</v>
      </c>
      <c r="S510" s="4" t="s">
        <v>121</v>
      </c>
      <c r="T510" s="4" t="s">
        <v>132</v>
      </c>
    </row>
    <row r="511" spans="1:20" x14ac:dyDescent="0.35">
      <c r="A511" s="4"/>
      <c r="B511" s="4" t="s">
        <v>175</v>
      </c>
      <c r="C511" s="4"/>
      <c r="D511" s="4" t="s">
        <v>34</v>
      </c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 x14ac:dyDescent="0.35">
      <c r="A512" s="4" t="s">
        <v>118</v>
      </c>
      <c r="B512" s="4" t="s">
        <v>119</v>
      </c>
      <c r="C512" s="4" t="s">
        <v>120</v>
      </c>
      <c r="D512" s="4" t="s">
        <v>121</v>
      </c>
      <c r="E512" s="4" t="s">
        <v>122</v>
      </c>
      <c r="F512" s="4" t="s">
        <v>123</v>
      </c>
      <c r="G512" s="4" t="s">
        <v>124</v>
      </c>
      <c r="H512" s="4" t="s">
        <v>2</v>
      </c>
      <c r="I512" s="4" t="s">
        <v>125</v>
      </c>
      <c r="J512" s="4" t="s">
        <v>106</v>
      </c>
      <c r="K512" s="4" t="s">
        <v>126</v>
      </c>
      <c r="L512" s="4" t="s">
        <v>127</v>
      </c>
      <c r="M512" s="4" t="s">
        <v>128</v>
      </c>
      <c r="N512" s="4"/>
      <c r="O512" s="4" t="s">
        <v>129</v>
      </c>
      <c r="P512" s="4" t="s">
        <v>130</v>
      </c>
      <c r="Q512" s="4"/>
      <c r="R512" s="4" t="s">
        <v>131</v>
      </c>
      <c r="S512" s="4" t="s">
        <v>121</v>
      </c>
      <c r="T512" s="4" t="s">
        <v>132</v>
      </c>
    </row>
    <row r="513" spans="1:20" x14ac:dyDescent="0.35">
      <c r="A513" s="4"/>
      <c r="B513" s="4" t="s">
        <v>175</v>
      </c>
      <c r="C513" s="4"/>
      <c r="D513" s="4" t="s">
        <v>35</v>
      </c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 x14ac:dyDescent="0.35">
      <c r="A514" s="4" t="s">
        <v>118</v>
      </c>
      <c r="B514" s="4" t="s">
        <v>119</v>
      </c>
      <c r="C514" s="4" t="s">
        <v>120</v>
      </c>
      <c r="D514" s="4" t="s">
        <v>121</v>
      </c>
      <c r="E514" s="4" t="s">
        <v>122</v>
      </c>
      <c r="F514" s="4" t="s">
        <v>123</v>
      </c>
      <c r="G514" s="4" t="s">
        <v>124</v>
      </c>
      <c r="H514" s="4" t="s">
        <v>2</v>
      </c>
      <c r="I514" s="4" t="s">
        <v>125</v>
      </c>
      <c r="J514" s="4" t="s">
        <v>106</v>
      </c>
      <c r="K514" s="4" t="s">
        <v>126</v>
      </c>
      <c r="L514" s="4" t="s">
        <v>127</v>
      </c>
      <c r="M514" s="4" t="s">
        <v>128</v>
      </c>
      <c r="N514" s="4"/>
      <c r="O514" s="4" t="s">
        <v>129</v>
      </c>
      <c r="P514" s="4" t="s">
        <v>130</v>
      </c>
      <c r="Q514" s="4"/>
      <c r="R514" s="4" t="s">
        <v>131</v>
      </c>
      <c r="S514" s="4" t="s">
        <v>121</v>
      </c>
      <c r="T514" s="4" t="s">
        <v>132</v>
      </c>
    </row>
    <row r="515" spans="1:20" x14ac:dyDescent="0.35">
      <c r="A515" s="4"/>
      <c r="B515" s="4" t="s">
        <v>175</v>
      </c>
      <c r="C515" s="4"/>
      <c r="D515" s="4" t="s">
        <v>36</v>
      </c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 x14ac:dyDescent="0.35">
      <c r="A516" s="4" t="s">
        <v>118</v>
      </c>
      <c r="B516" s="4" t="s">
        <v>119</v>
      </c>
      <c r="C516" s="4" t="s">
        <v>120</v>
      </c>
      <c r="D516" s="4" t="s">
        <v>121</v>
      </c>
      <c r="E516" s="4" t="s">
        <v>122</v>
      </c>
      <c r="F516" s="4" t="s">
        <v>123</v>
      </c>
      <c r="G516" s="4" t="s">
        <v>124</v>
      </c>
      <c r="H516" s="4" t="s">
        <v>2</v>
      </c>
      <c r="I516" s="4" t="s">
        <v>125</v>
      </c>
      <c r="J516" s="4" t="s">
        <v>106</v>
      </c>
      <c r="K516" s="4" t="s">
        <v>126</v>
      </c>
      <c r="L516" s="4" t="s">
        <v>127</v>
      </c>
      <c r="M516" s="4" t="s">
        <v>128</v>
      </c>
      <c r="N516" s="4"/>
      <c r="O516" s="4" t="s">
        <v>129</v>
      </c>
      <c r="P516" s="4" t="s">
        <v>130</v>
      </c>
      <c r="Q516" s="4"/>
      <c r="R516" s="4" t="s">
        <v>131</v>
      </c>
      <c r="S516" s="4" t="s">
        <v>121</v>
      </c>
      <c r="T516" s="4" t="s">
        <v>132</v>
      </c>
    </row>
    <row r="517" spans="1:20" x14ac:dyDescent="0.35">
      <c r="A517" s="4"/>
      <c r="B517" s="4" t="s">
        <v>175</v>
      </c>
      <c r="C517" s="4"/>
      <c r="D517" s="4" t="s">
        <v>37</v>
      </c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 x14ac:dyDescent="0.35">
      <c r="A518" s="4" t="s">
        <v>118</v>
      </c>
      <c r="B518" s="4" t="s">
        <v>119</v>
      </c>
      <c r="C518" s="4" t="s">
        <v>120</v>
      </c>
      <c r="D518" s="4" t="s">
        <v>121</v>
      </c>
      <c r="E518" s="4" t="s">
        <v>122</v>
      </c>
      <c r="F518" s="4" t="s">
        <v>123</v>
      </c>
      <c r="G518" s="4" t="s">
        <v>124</v>
      </c>
      <c r="H518" s="4" t="s">
        <v>2</v>
      </c>
      <c r="I518" s="4" t="s">
        <v>125</v>
      </c>
      <c r="J518" s="4" t="s">
        <v>106</v>
      </c>
      <c r="K518" s="4" t="s">
        <v>126</v>
      </c>
      <c r="L518" s="4" t="s">
        <v>127</v>
      </c>
      <c r="M518" s="4" t="s">
        <v>128</v>
      </c>
      <c r="N518" s="4"/>
      <c r="O518" s="4" t="s">
        <v>129</v>
      </c>
      <c r="P518" s="4" t="s">
        <v>130</v>
      </c>
      <c r="Q518" s="4"/>
      <c r="R518" s="4" t="s">
        <v>131</v>
      </c>
      <c r="S518" s="4" t="s">
        <v>121</v>
      </c>
      <c r="T518" s="4" t="s">
        <v>132</v>
      </c>
    </row>
    <row r="519" spans="1:20" x14ac:dyDescent="0.35">
      <c r="A519" s="4"/>
      <c r="B519" s="4" t="s">
        <v>175</v>
      </c>
      <c r="C519" s="4"/>
      <c r="D519" s="4" t="s">
        <v>38</v>
      </c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 x14ac:dyDescent="0.35">
      <c r="A520" s="4" t="s">
        <v>118</v>
      </c>
      <c r="B520" s="4" t="s">
        <v>119</v>
      </c>
      <c r="C520" s="4" t="s">
        <v>120</v>
      </c>
      <c r="D520" s="4" t="s">
        <v>121</v>
      </c>
      <c r="E520" s="4" t="s">
        <v>122</v>
      </c>
      <c r="F520" s="4" t="s">
        <v>123</v>
      </c>
      <c r="G520" s="4" t="s">
        <v>124</v>
      </c>
      <c r="H520" s="4" t="s">
        <v>2</v>
      </c>
      <c r="I520" s="4" t="s">
        <v>125</v>
      </c>
      <c r="J520" s="4" t="s">
        <v>106</v>
      </c>
      <c r="K520" s="4" t="s">
        <v>126</v>
      </c>
      <c r="L520" s="4" t="s">
        <v>127</v>
      </c>
      <c r="M520" s="4" t="s">
        <v>128</v>
      </c>
      <c r="N520" s="4"/>
      <c r="O520" s="4" t="s">
        <v>129</v>
      </c>
      <c r="P520" s="4" t="s">
        <v>130</v>
      </c>
      <c r="Q520" s="4"/>
      <c r="R520" s="4" t="s">
        <v>131</v>
      </c>
      <c r="S520" s="4" t="s">
        <v>121</v>
      </c>
      <c r="T520" s="4" t="s">
        <v>132</v>
      </c>
    </row>
    <row r="521" spans="1:20" x14ac:dyDescent="0.35">
      <c r="A521" s="4"/>
      <c r="B521" s="4" t="s">
        <v>175</v>
      </c>
      <c r="C521" s="4"/>
      <c r="D521" s="4" t="s">
        <v>39</v>
      </c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 x14ac:dyDescent="0.35">
      <c r="A522" s="4" t="s">
        <v>118</v>
      </c>
      <c r="B522" s="4" t="s">
        <v>119</v>
      </c>
      <c r="C522" s="4" t="s">
        <v>120</v>
      </c>
      <c r="D522" s="4" t="s">
        <v>121</v>
      </c>
      <c r="E522" s="4" t="s">
        <v>122</v>
      </c>
      <c r="F522" s="4" t="s">
        <v>123</v>
      </c>
      <c r="G522" s="4" t="s">
        <v>124</v>
      </c>
      <c r="H522" s="4" t="s">
        <v>2</v>
      </c>
      <c r="I522" s="4" t="s">
        <v>125</v>
      </c>
      <c r="J522" s="4" t="s">
        <v>106</v>
      </c>
      <c r="K522" s="4" t="s">
        <v>126</v>
      </c>
      <c r="L522" s="4" t="s">
        <v>127</v>
      </c>
      <c r="M522" s="4" t="s">
        <v>128</v>
      </c>
      <c r="N522" s="4"/>
      <c r="O522" s="4" t="s">
        <v>129</v>
      </c>
      <c r="P522" s="4" t="s">
        <v>130</v>
      </c>
      <c r="Q522" s="4"/>
      <c r="R522" s="4" t="s">
        <v>131</v>
      </c>
      <c r="S522" s="4" t="s">
        <v>121</v>
      </c>
      <c r="T522" s="4" t="s">
        <v>132</v>
      </c>
    </row>
    <row r="523" spans="1:20" x14ac:dyDescent="0.35">
      <c r="A523" s="4"/>
      <c r="B523" s="4" t="s">
        <v>175</v>
      </c>
      <c r="C523" s="4"/>
      <c r="D523" s="4" t="s">
        <v>40</v>
      </c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 x14ac:dyDescent="0.35">
      <c r="A524" s="4" t="s">
        <v>118</v>
      </c>
      <c r="B524" s="4" t="s">
        <v>119</v>
      </c>
      <c r="C524" s="4" t="s">
        <v>120</v>
      </c>
      <c r="D524" s="4" t="s">
        <v>121</v>
      </c>
      <c r="E524" s="4" t="s">
        <v>122</v>
      </c>
      <c r="F524" s="4" t="s">
        <v>123</v>
      </c>
      <c r="G524" s="4" t="s">
        <v>124</v>
      </c>
      <c r="H524" s="4" t="s">
        <v>2</v>
      </c>
      <c r="I524" s="4" t="s">
        <v>125</v>
      </c>
      <c r="J524" s="4" t="s">
        <v>106</v>
      </c>
      <c r="K524" s="4" t="s">
        <v>126</v>
      </c>
      <c r="L524" s="4" t="s">
        <v>127</v>
      </c>
      <c r="M524" s="4" t="s">
        <v>128</v>
      </c>
      <c r="N524" s="4"/>
      <c r="O524" s="4" t="s">
        <v>129</v>
      </c>
      <c r="P524" s="4" t="s">
        <v>130</v>
      </c>
      <c r="Q524" s="4"/>
      <c r="R524" s="4" t="s">
        <v>131</v>
      </c>
      <c r="S524" s="4" t="s">
        <v>121</v>
      </c>
      <c r="T524" s="4" t="s">
        <v>132</v>
      </c>
    </row>
    <row r="525" spans="1:20" x14ac:dyDescent="0.35">
      <c r="A525" s="4"/>
      <c r="B525" s="4" t="s">
        <v>175</v>
      </c>
      <c r="C525" s="4"/>
      <c r="D525" s="4" t="s">
        <v>41</v>
      </c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 x14ac:dyDescent="0.35">
      <c r="A526" s="4" t="s">
        <v>118</v>
      </c>
      <c r="B526" s="4" t="s">
        <v>119</v>
      </c>
      <c r="C526" s="4" t="s">
        <v>120</v>
      </c>
      <c r="D526" s="4" t="s">
        <v>121</v>
      </c>
      <c r="E526" s="4" t="s">
        <v>122</v>
      </c>
      <c r="F526" s="4" t="s">
        <v>123</v>
      </c>
      <c r="G526" s="4" t="s">
        <v>124</v>
      </c>
      <c r="H526" s="4" t="s">
        <v>2</v>
      </c>
      <c r="I526" s="4" t="s">
        <v>125</v>
      </c>
      <c r="J526" s="4" t="s">
        <v>106</v>
      </c>
      <c r="K526" s="4" t="s">
        <v>126</v>
      </c>
      <c r="L526" s="4" t="s">
        <v>127</v>
      </c>
      <c r="M526" s="4" t="s">
        <v>128</v>
      </c>
      <c r="N526" s="4"/>
      <c r="O526" s="4" t="s">
        <v>129</v>
      </c>
      <c r="P526" s="4" t="s">
        <v>130</v>
      </c>
      <c r="Q526" s="4"/>
      <c r="R526" s="4" t="s">
        <v>131</v>
      </c>
      <c r="S526" s="4" t="s">
        <v>121</v>
      </c>
      <c r="T526" s="4" t="s">
        <v>132</v>
      </c>
    </row>
    <row r="527" spans="1:20" x14ac:dyDescent="0.35">
      <c r="A527" s="4"/>
      <c r="B527" s="4" t="s">
        <v>175</v>
      </c>
      <c r="C527" s="4"/>
      <c r="D527" s="4" t="s">
        <v>42</v>
      </c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 x14ac:dyDescent="0.35">
      <c r="A528" s="4" t="s">
        <v>118</v>
      </c>
      <c r="B528" s="4" t="s">
        <v>119</v>
      </c>
      <c r="C528" s="4" t="s">
        <v>120</v>
      </c>
      <c r="D528" s="4" t="s">
        <v>121</v>
      </c>
      <c r="E528" s="4" t="s">
        <v>122</v>
      </c>
      <c r="F528" s="4" t="s">
        <v>123</v>
      </c>
      <c r="G528" s="4" t="s">
        <v>124</v>
      </c>
      <c r="H528" s="4" t="s">
        <v>2</v>
      </c>
      <c r="I528" s="4" t="s">
        <v>125</v>
      </c>
      <c r="J528" s="4" t="s">
        <v>106</v>
      </c>
      <c r="K528" s="4" t="s">
        <v>126</v>
      </c>
      <c r="L528" s="4" t="s">
        <v>127</v>
      </c>
      <c r="M528" s="4" t="s">
        <v>128</v>
      </c>
      <c r="N528" s="4"/>
      <c r="O528" s="4" t="s">
        <v>129</v>
      </c>
      <c r="P528" s="4" t="s">
        <v>130</v>
      </c>
      <c r="Q528" s="4"/>
      <c r="R528" s="4" t="s">
        <v>131</v>
      </c>
      <c r="S528" s="4" t="s">
        <v>121</v>
      </c>
      <c r="T528" s="4" t="s">
        <v>132</v>
      </c>
    </row>
    <row r="529" spans="1:20" x14ac:dyDescent="0.35">
      <c r="A529" s="4"/>
      <c r="B529" s="4" t="s">
        <v>175</v>
      </c>
      <c r="C529" s="4"/>
      <c r="D529" s="4" t="s">
        <v>43</v>
      </c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 x14ac:dyDescent="0.35">
      <c r="A530" s="4" t="s">
        <v>118</v>
      </c>
      <c r="B530" s="4" t="s">
        <v>119</v>
      </c>
      <c r="C530" s="4" t="s">
        <v>120</v>
      </c>
      <c r="D530" s="4" t="s">
        <v>121</v>
      </c>
      <c r="E530" s="4" t="s">
        <v>122</v>
      </c>
      <c r="F530" s="4" t="s">
        <v>123</v>
      </c>
      <c r="G530" s="4" t="s">
        <v>124</v>
      </c>
      <c r="H530" s="4" t="s">
        <v>2</v>
      </c>
      <c r="I530" s="4" t="s">
        <v>125</v>
      </c>
      <c r="J530" s="4" t="s">
        <v>106</v>
      </c>
      <c r="K530" s="4" t="s">
        <v>126</v>
      </c>
      <c r="L530" s="4" t="s">
        <v>127</v>
      </c>
      <c r="M530" s="4" t="s">
        <v>128</v>
      </c>
      <c r="N530" s="4"/>
      <c r="O530" s="4" t="s">
        <v>129</v>
      </c>
      <c r="P530" s="4" t="s">
        <v>130</v>
      </c>
      <c r="Q530" s="4"/>
      <c r="R530" s="4" t="s">
        <v>131</v>
      </c>
      <c r="S530" s="4" t="s">
        <v>121</v>
      </c>
      <c r="T530" s="4" t="s">
        <v>132</v>
      </c>
    </row>
    <row r="531" spans="1:20" x14ac:dyDescent="0.35">
      <c r="A531" s="4"/>
      <c r="B531" s="4" t="s">
        <v>175</v>
      </c>
      <c r="C531" s="4"/>
      <c r="D531" s="4" t="s">
        <v>44</v>
      </c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 x14ac:dyDescent="0.35">
      <c r="A532" s="4" t="s">
        <v>118</v>
      </c>
      <c r="B532" s="4" t="s">
        <v>119</v>
      </c>
      <c r="C532" s="4" t="s">
        <v>120</v>
      </c>
      <c r="D532" s="4" t="s">
        <v>121</v>
      </c>
      <c r="E532" s="4" t="s">
        <v>122</v>
      </c>
      <c r="F532" s="4" t="s">
        <v>123</v>
      </c>
      <c r="G532" s="4" t="s">
        <v>124</v>
      </c>
      <c r="H532" s="4" t="s">
        <v>2</v>
      </c>
      <c r="I532" s="4" t="s">
        <v>125</v>
      </c>
      <c r="J532" s="4" t="s">
        <v>106</v>
      </c>
      <c r="K532" s="4" t="s">
        <v>126</v>
      </c>
      <c r="L532" s="4" t="s">
        <v>127</v>
      </c>
      <c r="M532" s="4" t="s">
        <v>128</v>
      </c>
      <c r="N532" s="4"/>
      <c r="O532" s="4" t="s">
        <v>129</v>
      </c>
      <c r="P532" s="4" t="s">
        <v>130</v>
      </c>
      <c r="Q532" s="4"/>
      <c r="R532" s="4" t="s">
        <v>131</v>
      </c>
      <c r="S532" s="4" t="s">
        <v>121</v>
      </c>
      <c r="T532" s="4" t="s">
        <v>132</v>
      </c>
    </row>
    <row r="533" spans="1:20" x14ac:dyDescent="0.35">
      <c r="A533" s="4"/>
      <c r="B533" s="4" t="s">
        <v>175</v>
      </c>
      <c r="C533" s="4"/>
      <c r="D533" s="4" t="s">
        <v>45</v>
      </c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 x14ac:dyDescent="0.35">
      <c r="A534" s="4" t="s">
        <v>118</v>
      </c>
      <c r="B534" s="4" t="s">
        <v>119</v>
      </c>
      <c r="C534" s="4" t="s">
        <v>120</v>
      </c>
      <c r="D534" s="4" t="s">
        <v>121</v>
      </c>
      <c r="E534" s="4" t="s">
        <v>122</v>
      </c>
      <c r="F534" s="4" t="s">
        <v>123</v>
      </c>
      <c r="G534" s="4" t="s">
        <v>124</v>
      </c>
      <c r="H534" s="4" t="s">
        <v>2</v>
      </c>
      <c r="I534" s="4" t="s">
        <v>125</v>
      </c>
      <c r="J534" s="4" t="s">
        <v>106</v>
      </c>
      <c r="K534" s="4" t="s">
        <v>126</v>
      </c>
      <c r="L534" s="4" t="s">
        <v>127</v>
      </c>
      <c r="M534" s="4" t="s">
        <v>128</v>
      </c>
      <c r="N534" s="4"/>
      <c r="O534" s="4" t="s">
        <v>129</v>
      </c>
      <c r="P534" s="4" t="s">
        <v>130</v>
      </c>
      <c r="Q534" s="4"/>
      <c r="R534" s="4" t="s">
        <v>131</v>
      </c>
      <c r="S534" s="4" t="s">
        <v>121</v>
      </c>
      <c r="T534" s="4" t="s">
        <v>132</v>
      </c>
    </row>
    <row r="535" spans="1:20" x14ac:dyDescent="0.35">
      <c r="A535" s="4"/>
      <c r="B535" s="4" t="s">
        <v>175</v>
      </c>
      <c r="C535" s="4"/>
      <c r="D535" s="4" t="s">
        <v>46</v>
      </c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 x14ac:dyDescent="0.35">
      <c r="A536" s="4" t="s">
        <v>118</v>
      </c>
      <c r="B536" s="4" t="s">
        <v>119</v>
      </c>
      <c r="C536" s="4" t="s">
        <v>120</v>
      </c>
      <c r="D536" s="4" t="s">
        <v>121</v>
      </c>
      <c r="E536" s="4" t="s">
        <v>122</v>
      </c>
      <c r="F536" s="4" t="s">
        <v>123</v>
      </c>
      <c r="G536" s="4" t="s">
        <v>124</v>
      </c>
      <c r="H536" s="4" t="s">
        <v>2</v>
      </c>
      <c r="I536" s="4" t="s">
        <v>125</v>
      </c>
      <c r="J536" s="4" t="s">
        <v>106</v>
      </c>
      <c r="K536" s="4" t="s">
        <v>126</v>
      </c>
      <c r="L536" s="4" t="s">
        <v>127</v>
      </c>
      <c r="M536" s="4" t="s">
        <v>128</v>
      </c>
      <c r="N536" s="4"/>
      <c r="O536" s="4" t="s">
        <v>129</v>
      </c>
      <c r="P536" s="4" t="s">
        <v>130</v>
      </c>
      <c r="Q536" s="4"/>
      <c r="R536" s="4" t="s">
        <v>131</v>
      </c>
      <c r="S536" s="4" t="s">
        <v>121</v>
      </c>
      <c r="T536" s="4" t="s">
        <v>132</v>
      </c>
    </row>
    <row r="537" spans="1:20" x14ac:dyDescent="0.35">
      <c r="A537" s="4"/>
      <c r="B537" s="4" t="s">
        <v>175</v>
      </c>
      <c r="C537" s="4"/>
      <c r="D537" s="4" t="s">
        <v>47</v>
      </c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 x14ac:dyDescent="0.35">
      <c r="A538" s="4" t="s">
        <v>118</v>
      </c>
      <c r="B538" s="4" t="s">
        <v>119</v>
      </c>
      <c r="C538" s="4" t="s">
        <v>120</v>
      </c>
      <c r="D538" s="4" t="s">
        <v>121</v>
      </c>
      <c r="E538" s="4" t="s">
        <v>122</v>
      </c>
      <c r="F538" s="4" t="s">
        <v>123</v>
      </c>
      <c r="G538" s="4" t="s">
        <v>124</v>
      </c>
      <c r="H538" s="4" t="s">
        <v>2</v>
      </c>
      <c r="I538" s="4" t="s">
        <v>125</v>
      </c>
      <c r="J538" s="4" t="s">
        <v>106</v>
      </c>
      <c r="K538" s="4" t="s">
        <v>126</v>
      </c>
      <c r="L538" s="4" t="s">
        <v>127</v>
      </c>
      <c r="M538" s="4" t="s">
        <v>128</v>
      </c>
      <c r="N538" s="4"/>
      <c r="O538" s="4" t="s">
        <v>129</v>
      </c>
      <c r="P538" s="4" t="s">
        <v>130</v>
      </c>
      <c r="Q538" s="4"/>
      <c r="R538" s="4" t="s">
        <v>131</v>
      </c>
      <c r="S538" s="4" t="s">
        <v>121</v>
      </c>
      <c r="T538" s="4" t="s">
        <v>132</v>
      </c>
    </row>
    <row r="539" spans="1:20" x14ac:dyDescent="0.35">
      <c r="A539" s="4"/>
      <c r="B539" s="4" t="s">
        <v>175</v>
      </c>
      <c r="C539" s="4"/>
      <c r="D539" s="4" t="s">
        <v>48</v>
      </c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 x14ac:dyDescent="0.35">
      <c r="A540" s="4" t="s">
        <v>118</v>
      </c>
      <c r="B540" s="4" t="s">
        <v>119</v>
      </c>
      <c r="C540" s="4" t="s">
        <v>120</v>
      </c>
      <c r="D540" s="4" t="s">
        <v>121</v>
      </c>
      <c r="E540" s="4" t="s">
        <v>122</v>
      </c>
      <c r="F540" s="4" t="s">
        <v>123</v>
      </c>
      <c r="G540" s="4" t="s">
        <v>124</v>
      </c>
      <c r="H540" s="4" t="s">
        <v>2</v>
      </c>
      <c r="I540" s="4" t="s">
        <v>125</v>
      </c>
      <c r="J540" s="4" t="s">
        <v>106</v>
      </c>
      <c r="K540" s="4" t="s">
        <v>126</v>
      </c>
      <c r="L540" s="4" t="s">
        <v>127</v>
      </c>
      <c r="M540" s="4" t="s">
        <v>128</v>
      </c>
      <c r="N540" s="4"/>
      <c r="O540" s="4" t="s">
        <v>129</v>
      </c>
      <c r="P540" s="4" t="s">
        <v>130</v>
      </c>
      <c r="Q540" s="4"/>
      <c r="R540" s="4" t="s">
        <v>131</v>
      </c>
      <c r="S540" s="4" t="s">
        <v>121</v>
      </c>
      <c r="T540" s="4" t="s">
        <v>132</v>
      </c>
    </row>
    <row r="541" spans="1:20" x14ac:dyDescent="0.35">
      <c r="A541" s="4"/>
      <c r="B541" s="4" t="s">
        <v>175</v>
      </c>
      <c r="C541" s="4"/>
      <c r="D541" s="4" t="s">
        <v>49</v>
      </c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 x14ac:dyDescent="0.35">
      <c r="A542" s="4" t="s">
        <v>118</v>
      </c>
      <c r="B542" s="4" t="s">
        <v>119</v>
      </c>
      <c r="C542" s="4" t="s">
        <v>120</v>
      </c>
      <c r="D542" s="4" t="s">
        <v>121</v>
      </c>
      <c r="E542" s="4" t="s">
        <v>122</v>
      </c>
      <c r="F542" s="4" t="s">
        <v>123</v>
      </c>
      <c r="G542" s="4" t="s">
        <v>124</v>
      </c>
      <c r="H542" s="4" t="s">
        <v>2</v>
      </c>
      <c r="I542" s="4" t="s">
        <v>125</v>
      </c>
      <c r="J542" s="4" t="s">
        <v>106</v>
      </c>
      <c r="K542" s="4" t="s">
        <v>126</v>
      </c>
      <c r="L542" s="4" t="s">
        <v>127</v>
      </c>
      <c r="M542" s="4" t="s">
        <v>128</v>
      </c>
      <c r="N542" s="4"/>
      <c r="O542" s="4" t="s">
        <v>129</v>
      </c>
      <c r="P542" s="4" t="s">
        <v>130</v>
      </c>
      <c r="Q542" s="4"/>
      <c r="R542" s="4" t="s">
        <v>131</v>
      </c>
      <c r="S542" s="4" t="s">
        <v>121</v>
      </c>
      <c r="T542" s="4" t="s">
        <v>132</v>
      </c>
    </row>
    <row r="543" spans="1:20" x14ac:dyDescent="0.35">
      <c r="A543" s="4"/>
      <c r="B543" s="4" t="s">
        <v>175</v>
      </c>
      <c r="C543" s="4"/>
      <c r="D543" s="4" t="s">
        <v>50</v>
      </c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 x14ac:dyDescent="0.35">
      <c r="A544" s="4" t="s">
        <v>118</v>
      </c>
      <c r="B544" s="4" t="s">
        <v>119</v>
      </c>
      <c r="C544" s="4" t="s">
        <v>120</v>
      </c>
      <c r="D544" s="4" t="s">
        <v>121</v>
      </c>
      <c r="E544" s="4" t="s">
        <v>122</v>
      </c>
      <c r="F544" s="4" t="s">
        <v>123</v>
      </c>
      <c r="G544" s="4" t="s">
        <v>124</v>
      </c>
      <c r="H544" s="4" t="s">
        <v>2</v>
      </c>
      <c r="I544" s="4" t="s">
        <v>125</v>
      </c>
      <c r="J544" s="4" t="s">
        <v>106</v>
      </c>
      <c r="K544" s="4" t="s">
        <v>126</v>
      </c>
      <c r="L544" s="4" t="s">
        <v>127</v>
      </c>
      <c r="M544" s="4" t="s">
        <v>128</v>
      </c>
      <c r="N544" s="4"/>
      <c r="O544" s="4" t="s">
        <v>129</v>
      </c>
      <c r="P544" s="4" t="s">
        <v>130</v>
      </c>
      <c r="Q544" s="4"/>
      <c r="R544" s="4" t="s">
        <v>131</v>
      </c>
      <c r="S544" s="4" t="s">
        <v>121</v>
      </c>
      <c r="T544" s="4" t="s">
        <v>132</v>
      </c>
    </row>
    <row r="545" spans="1:20" x14ac:dyDescent="0.35">
      <c r="A545" s="4"/>
      <c r="B545" s="4" t="s">
        <v>175</v>
      </c>
      <c r="C545" s="4"/>
      <c r="D545" s="4" t="s">
        <v>367</v>
      </c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 x14ac:dyDescent="0.35">
      <c r="A546" s="4" t="s">
        <v>118</v>
      </c>
      <c r="B546" s="4" t="s">
        <v>119</v>
      </c>
      <c r="C546" s="4" t="s">
        <v>120</v>
      </c>
      <c r="D546" s="4" t="s">
        <v>121</v>
      </c>
      <c r="E546" s="4" t="s">
        <v>122</v>
      </c>
      <c r="F546" s="4" t="s">
        <v>123</v>
      </c>
      <c r="G546" s="4" t="s">
        <v>124</v>
      </c>
      <c r="H546" s="4" t="s">
        <v>2</v>
      </c>
      <c r="I546" s="4" t="s">
        <v>125</v>
      </c>
      <c r="J546" s="4" t="s">
        <v>106</v>
      </c>
      <c r="K546" s="4" t="s">
        <v>126</v>
      </c>
      <c r="L546" s="4" t="s">
        <v>127</v>
      </c>
      <c r="M546" s="4" t="s">
        <v>128</v>
      </c>
      <c r="N546" s="4"/>
      <c r="O546" s="4" t="s">
        <v>129</v>
      </c>
      <c r="P546" s="4" t="s">
        <v>130</v>
      </c>
      <c r="Q546" s="4"/>
      <c r="R546" s="4" t="s">
        <v>131</v>
      </c>
      <c r="S546" s="4" t="s">
        <v>121</v>
      </c>
      <c r="T546" s="4" t="s">
        <v>132</v>
      </c>
    </row>
    <row r="547" spans="1:20" x14ac:dyDescent="0.35">
      <c r="A547" s="4"/>
      <c r="B547" s="4" t="s">
        <v>175</v>
      </c>
      <c r="C547" s="4"/>
      <c r="D547" s="4" t="s">
        <v>51</v>
      </c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 x14ac:dyDescent="0.35">
      <c r="A548" s="4" t="s">
        <v>118</v>
      </c>
      <c r="B548" s="4" t="s">
        <v>119</v>
      </c>
      <c r="C548" s="4" t="s">
        <v>120</v>
      </c>
      <c r="D548" s="4" t="s">
        <v>121</v>
      </c>
      <c r="E548" s="4" t="s">
        <v>122</v>
      </c>
      <c r="F548" s="4" t="s">
        <v>123</v>
      </c>
      <c r="G548" s="4" t="s">
        <v>124</v>
      </c>
      <c r="H548" s="4" t="s">
        <v>2</v>
      </c>
      <c r="I548" s="4" t="s">
        <v>125</v>
      </c>
      <c r="J548" s="4" t="s">
        <v>106</v>
      </c>
      <c r="K548" s="4" t="s">
        <v>126</v>
      </c>
      <c r="L548" s="4" t="s">
        <v>127</v>
      </c>
      <c r="M548" s="4" t="s">
        <v>128</v>
      </c>
      <c r="N548" s="4"/>
      <c r="O548" s="4" t="s">
        <v>129</v>
      </c>
      <c r="P548" s="4" t="s">
        <v>130</v>
      </c>
      <c r="Q548" s="4"/>
      <c r="R548" s="4" t="s">
        <v>131</v>
      </c>
      <c r="S548" s="4" t="s">
        <v>121</v>
      </c>
      <c r="T548" s="4" t="s">
        <v>132</v>
      </c>
    </row>
    <row r="549" spans="1:20" x14ac:dyDescent="0.35">
      <c r="A549" s="4"/>
      <c r="B549" s="4" t="s">
        <v>175</v>
      </c>
      <c r="C549" s="4"/>
      <c r="D549" s="4" t="s">
        <v>52</v>
      </c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 x14ac:dyDescent="0.35">
      <c r="A550" s="4" t="s">
        <v>118</v>
      </c>
      <c r="B550" s="4" t="s">
        <v>119</v>
      </c>
      <c r="C550" s="4" t="s">
        <v>120</v>
      </c>
      <c r="D550" s="4" t="s">
        <v>121</v>
      </c>
      <c r="E550" s="4" t="s">
        <v>122</v>
      </c>
      <c r="F550" s="4" t="s">
        <v>123</v>
      </c>
      <c r="G550" s="4" t="s">
        <v>124</v>
      </c>
      <c r="H550" s="4" t="s">
        <v>2</v>
      </c>
      <c r="I550" s="4" t="s">
        <v>125</v>
      </c>
      <c r="J550" s="4" t="s">
        <v>106</v>
      </c>
      <c r="K550" s="4" t="s">
        <v>126</v>
      </c>
      <c r="L550" s="4" t="s">
        <v>127</v>
      </c>
      <c r="M550" s="4" t="s">
        <v>128</v>
      </c>
      <c r="N550" s="4"/>
      <c r="O550" s="4" t="s">
        <v>129</v>
      </c>
      <c r="P550" s="4" t="s">
        <v>130</v>
      </c>
      <c r="Q550" s="4"/>
      <c r="R550" s="4" t="s">
        <v>131</v>
      </c>
      <c r="S550" s="4" t="s">
        <v>121</v>
      </c>
      <c r="T550" s="4" t="s">
        <v>132</v>
      </c>
    </row>
    <row r="551" spans="1:20" x14ac:dyDescent="0.35">
      <c r="A551" s="4"/>
      <c r="B551" s="4" t="s">
        <v>175</v>
      </c>
      <c r="C551" s="4"/>
      <c r="D551" s="4" t="s">
        <v>53</v>
      </c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 x14ac:dyDescent="0.35">
      <c r="A552" s="4" t="s">
        <v>118</v>
      </c>
      <c r="B552" s="4" t="s">
        <v>119</v>
      </c>
      <c r="C552" s="4" t="s">
        <v>120</v>
      </c>
      <c r="D552" s="4" t="s">
        <v>121</v>
      </c>
      <c r="E552" s="4" t="s">
        <v>122</v>
      </c>
      <c r="F552" s="4" t="s">
        <v>123</v>
      </c>
      <c r="G552" s="4" t="s">
        <v>124</v>
      </c>
      <c r="H552" s="4" t="s">
        <v>2</v>
      </c>
      <c r="I552" s="4" t="s">
        <v>125</v>
      </c>
      <c r="J552" s="4" t="s">
        <v>106</v>
      </c>
      <c r="K552" s="4" t="s">
        <v>126</v>
      </c>
      <c r="L552" s="4" t="s">
        <v>127</v>
      </c>
      <c r="M552" s="4" t="s">
        <v>128</v>
      </c>
      <c r="N552" s="4"/>
      <c r="O552" s="4" t="s">
        <v>129</v>
      </c>
      <c r="P552" s="4" t="s">
        <v>130</v>
      </c>
      <c r="Q552" s="4"/>
      <c r="R552" s="4" t="s">
        <v>131</v>
      </c>
      <c r="S552" s="4" t="s">
        <v>121</v>
      </c>
      <c r="T552" s="4" t="s">
        <v>132</v>
      </c>
    </row>
    <row r="553" spans="1:20" x14ac:dyDescent="0.35">
      <c r="A553" s="4"/>
      <c r="B553" s="4" t="s">
        <v>175</v>
      </c>
      <c r="C553" s="4"/>
      <c r="D553" s="4" t="s">
        <v>54</v>
      </c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 x14ac:dyDescent="0.35">
      <c r="A554" s="4" t="s">
        <v>118</v>
      </c>
      <c r="B554" s="4" t="s">
        <v>119</v>
      </c>
      <c r="C554" s="4" t="s">
        <v>120</v>
      </c>
      <c r="D554" s="4" t="s">
        <v>121</v>
      </c>
      <c r="E554" s="4" t="s">
        <v>122</v>
      </c>
      <c r="F554" s="4" t="s">
        <v>123</v>
      </c>
      <c r="G554" s="4" t="s">
        <v>124</v>
      </c>
      <c r="H554" s="4" t="s">
        <v>2</v>
      </c>
      <c r="I554" s="4" t="s">
        <v>125</v>
      </c>
      <c r="J554" s="4" t="s">
        <v>106</v>
      </c>
      <c r="K554" s="4" t="s">
        <v>126</v>
      </c>
      <c r="L554" s="4" t="s">
        <v>127</v>
      </c>
      <c r="M554" s="4" t="s">
        <v>128</v>
      </c>
      <c r="N554" s="4"/>
      <c r="O554" s="4" t="s">
        <v>129</v>
      </c>
      <c r="P554" s="4" t="s">
        <v>130</v>
      </c>
      <c r="Q554" s="4"/>
      <c r="R554" s="4" t="s">
        <v>131</v>
      </c>
      <c r="S554" s="4" t="s">
        <v>121</v>
      </c>
      <c r="T554" s="4" t="s">
        <v>132</v>
      </c>
    </row>
    <row r="555" spans="1:20" x14ac:dyDescent="0.35">
      <c r="A555" s="4"/>
      <c r="B555" s="4" t="s">
        <v>175</v>
      </c>
      <c r="C555" s="4"/>
      <c r="D555" s="4" t="s">
        <v>55</v>
      </c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 x14ac:dyDescent="0.35">
      <c r="A556" s="4" t="s">
        <v>118</v>
      </c>
      <c r="B556" s="4" t="s">
        <v>119</v>
      </c>
      <c r="C556" s="4" t="s">
        <v>120</v>
      </c>
      <c r="D556" s="4" t="s">
        <v>121</v>
      </c>
      <c r="E556" s="4" t="s">
        <v>122</v>
      </c>
      <c r="F556" s="4" t="s">
        <v>123</v>
      </c>
      <c r="G556" s="4" t="s">
        <v>124</v>
      </c>
      <c r="H556" s="4" t="s">
        <v>2</v>
      </c>
      <c r="I556" s="4" t="s">
        <v>125</v>
      </c>
      <c r="J556" s="4" t="s">
        <v>106</v>
      </c>
      <c r="K556" s="4" t="s">
        <v>126</v>
      </c>
      <c r="L556" s="4" t="s">
        <v>127</v>
      </c>
      <c r="M556" s="4" t="s">
        <v>128</v>
      </c>
      <c r="N556" s="4"/>
      <c r="O556" s="4" t="s">
        <v>129</v>
      </c>
      <c r="P556" s="4" t="s">
        <v>130</v>
      </c>
      <c r="Q556" s="4"/>
      <c r="R556" s="4" t="s">
        <v>131</v>
      </c>
      <c r="S556" s="4" t="s">
        <v>121</v>
      </c>
      <c r="T556" s="4" t="s">
        <v>132</v>
      </c>
    </row>
    <row r="557" spans="1:20" x14ac:dyDescent="0.35">
      <c r="A557" s="4"/>
      <c r="B557" s="4" t="s">
        <v>175</v>
      </c>
      <c r="C557" s="4"/>
      <c r="D557" s="4" t="s">
        <v>56</v>
      </c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 x14ac:dyDescent="0.35">
      <c r="A558" s="4" t="s">
        <v>118</v>
      </c>
      <c r="B558" s="4" t="s">
        <v>119</v>
      </c>
      <c r="C558" s="4" t="s">
        <v>120</v>
      </c>
      <c r="D558" s="4" t="s">
        <v>121</v>
      </c>
      <c r="E558" s="4" t="s">
        <v>122</v>
      </c>
      <c r="F558" s="4" t="s">
        <v>123</v>
      </c>
      <c r="G558" s="4" t="s">
        <v>124</v>
      </c>
      <c r="H558" s="4" t="s">
        <v>2</v>
      </c>
      <c r="I558" s="4" t="s">
        <v>125</v>
      </c>
      <c r="J558" s="4" t="s">
        <v>106</v>
      </c>
      <c r="K558" s="4" t="s">
        <v>126</v>
      </c>
      <c r="L558" s="4" t="s">
        <v>127</v>
      </c>
      <c r="M558" s="4" t="s">
        <v>128</v>
      </c>
      <c r="N558" s="4"/>
      <c r="O558" s="4" t="s">
        <v>129</v>
      </c>
      <c r="P558" s="4" t="s">
        <v>130</v>
      </c>
      <c r="Q558" s="4"/>
      <c r="R558" s="4" t="s">
        <v>131</v>
      </c>
      <c r="S558" s="4" t="s">
        <v>121</v>
      </c>
      <c r="T558" s="4" t="s">
        <v>132</v>
      </c>
    </row>
    <row r="559" spans="1:20" x14ac:dyDescent="0.35">
      <c r="A559" s="4"/>
      <c r="B559" s="4" t="s">
        <v>175</v>
      </c>
      <c r="C559" s="4"/>
      <c r="D559" s="4" t="s">
        <v>57</v>
      </c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 x14ac:dyDescent="0.35">
      <c r="A560" s="4" t="s">
        <v>118</v>
      </c>
      <c r="B560" s="4" t="s">
        <v>119</v>
      </c>
      <c r="C560" s="4" t="s">
        <v>120</v>
      </c>
      <c r="D560" s="4" t="s">
        <v>121</v>
      </c>
      <c r="E560" s="4" t="s">
        <v>122</v>
      </c>
      <c r="F560" s="4" t="s">
        <v>123</v>
      </c>
      <c r="G560" s="4" t="s">
        <v>124</v>
      </c>
      <c r="H560" s="4" t="s">
        <v>2</v>
      </c>
      <c r="I560" s="4" t="s">
        <v>125</v>
      </c>
      <c r="J560" s="4" t="s">
        <v>106</v>
      </c>
      <c r="K560" s="4" t="s">
        <v>126</v>
      </c>
      <c r="L560" s="4" t="s">
        <v>127</v>
      </c>
      <c r="M560" s="4" t="s">
        <v>128</v>
      </c>
      <c r="N560" s="4"/>
      <c r="O560" s="4" t="s">
        <v>129</v>
      </c>
      <c r="P560" s="4" t="s">
        <v>130</v>
      </c>
      <c r="Q560" s="4"/>
      <c r="R560" s="4" t="s">
        <v>131</v>
      </c>
      <c r="S560" s="4" t="s">
        <v>121</v>
      </c>
      <c r="T560" s="4" t="s">
        <v>132</v>
      </c>
    </row>
    <row r="561" spans="1:20" x14ac:dyDescent="0.35">
      <c r="A561" s="4"/>
      <c r="B561" s="4" t="s">
        <v>175</v>
      </c>
      <c r="C561" s="4"/>
      <c r="D561" s="4" t="s">
        <v>58</v>
      </c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 x14ac:dyDescent="0.35">
      <c r="A562" s="4" t="s">
        <v>118</v>
      </c>
      <c r="B562" s="4" t="s">
        <v>119</v>
      </c>
      <c r="C562" s="4" t="s">
        <v>120</v>
      </c>
      <c r="D562" s="4" t="s">
        <v>121</v>
      </c>
      <c r="E562" s="4" t="s">
        <v>122</v>
      </c>
      <c r="F562" s="4" t="s">
        <v>123</v>
      </c>
      <c r="G562" s="4" t="s">
        <v>124</v>
      </c>
      <c r="H562" s="4" t="s">
        <v>2</v>
      </c>
      <c r="I562" s="4" t="s">
        <v>125</v>
      </c>
      <c r="J562" s="4" t="s">
        <v>106</v>
      </c>
      <c r="K562" s="4" t="s">
        <v>126</v>
      </c>
      <c r="L562" s="4" t="s">
        <v>127</v>
      </c>
      <c r="M562" s="4" t="s">
        <v>128</v>
      </c>
      <c r="N562" s="4"/>
      <c r="O562" s="4" t="s">
        <v>129</v>
      </c>
      <c r="P562" s="4" t="s">
        <v>130</v>
      </c>
      <c r="Q562" s="4"/>
      <c r="R562" s="4" t="s">
        <v>131</v>
      </c>
      <c r="S562" s="4" t="s">
        <v>121</v>
      </c>
      <c r="T562" s="4" t="s">
        <v>132</v>
      </c>
    </row>
    <row r="563" spans="1:20" x14ac:dyDescent="0.35">
      <c r="A563" s="4"/>
      <c r="B563" s="4" t="s">
        <v>175</v>
      </c>
      <c r="C563" s="4"/>
      <c r="D563" s="4" t="s">
        <v>59</v>
      </c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 x14ac:dyDescent="0.35">
      <c r="A564" s="4" t="s">
        <v>118</v>
      </c>
      <c r="B564" s="4" t="s">
        <v>119</v>
      </c>
      <c r="C564" s="4" t="s">
        <v>120</v>
      </c>
      <c r="D564" s="4" t="s">
        <v>121</v>
      </c>
      <c r="E564" s="4" t="s">
        <v>122</v>
      </c>
      <c r="F564" s="4" t="s">
        <v>123</v>
      </c>
      <c r="G564" s="4" t="s">
        <v>124</v>
      </c>
      <c r="H564" s="4" t="s">
        <v>2</v>
      </c>
      <c r="I564" s="4" t="s">
        <v>125</v>
      </c>
      <c r="J564" s="4" t="s">
        <v>106</v>
      </c>
      <c r="K564" s="4" t="s">
        <v>126</v>
      </c>
      <c r="L564" s="4" t="s">
        <v>127</v>
      </c>
      <c r="M564" s="4" t="s">
        <v>128</v>
      </c>
      <c r="N564" s="4"/>
      <c r="O564" s="4" t="s">
        <v>129</v>
      </c>
      <c r="P564" s="4" t="s">
        <v>130</v>
      </c>
      <c r="Q564" s="4"/>
      <c r="R564" s="4" t="s">
        <v>131</v>
      </c>
      <c r="S564" s="4" t="s">
        <v>121</v>
      </c>
      <c r="T564" s="4" t="s">
        <v>132</v>
      </c>
    </row>
    <row r="565" spans="1:20" x14ac:dyDescent="0.35">
      <c r="A565" s="4"/>
      <c r="B565" s="4" t="s">
        <v>175</v>
      </c>
      <c r="C565" s="4"/>
      <c r="D565" s="4" t="s">
        <v>60</v>
      </c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 x14ac:dyDescent="0.35">
      <c r="A566" s="4" t="s">
        <v>118</v>
      </c>
      <c r="B566" s="4" t="s">
        <v>119</v>
      </c>
      <c r="C566" s="4" t="s">
        <v>120</v>
      </c>
      <c r="D566" s="4" t="s">
        <v>121</v>
      </c>
      <c r="E566" s="4" t="s">
        <v>122</v>
      </c>
      <c r="F566" s="4" t="s">
        <v>123</v>
      </c>
      <c r="G566" s="4" t="s">
        <v>124</v>
      </c>
      <c r="H566" s="4" t="s">
        <v>2</v>
      </c>
      <c r="I566" s="4" t="s">
        <v>125</v>
      </c>
      <c r="J566" s="4" t="s">
        <v>106</v>
      </c>
      <c r="K566" s="4" t="s">
        <v>126</v>
      </c>
      <c r="L566" s="4" t="s">
        <v>127</v>
      </c>
      <c r="M566" s="4" t="s">
        <v>128</v>
      </c>
      <c r="N566" s="4"/>
      <c r="O566" s="4" t="s">
        <v>129</v>
      </c>
      <c r="P566" s="4" t="s">
        <v>130</v>
      </c>
      <c r="Q566" s="4"/>
      <c r="R566" s="4" t="s">
        <v>131</v>
      </c>
      <c r="S566" s="4" t="s">
        <v>121</v>
      </c>
      <c r="T566" s="4" t="s">
        <v>132</v>
      </c>
    </row>
    <row r="567" spans="1:20" x14ac:dyDescent="0.35">
      <c r="A567" s="4"/>
      <c r="B567" s="4" t="s">
        <v>175</v>
      </c>
      <c r="C567" s="4"/>
      <c r="D567" s="4" t="s">
        <v>61</v>
      </c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 x14ac:dyDescent="0.35">
      <c r="A568" s="4" t="s">
        <v>118</v>
      </c>
      <c r="B568" s="4" t="s">
        <v>119</v>
      </c>
      <c r="C568" s="4" t="s">
        <v>120</v>
      </c>
      <c r="D568" s="4" t="s">
        <v>121</v>
      </c>
      <c r="E568" s="4" t="s">
        <v>122</v>
      </c>
      <c r="F568" s="4" t="s">
        <v>123</v>
      </c>
      <c r="G568" s="4" t="s">
        <v>124</v>
      </c>
      <c r="H568" s="4" t="s">
        <v>2</v>
      </c>
      <c r="I568" s="4" t="s">
        <v>125</v>
      </c>
      <c r="J568" s="4" t="s">
        <v>106</v>
      </c>
      <c r="K568" s="4" t="s">
        <v>126</v>
      </c>
      <c r="L568" s="4" t="s">
        <v>127</v>
      </c>
      <c r="M568" s="4" t="s">
        <v>128</v>
      </c>
      <c r="N568" s="4"/>
      <c r="O568" s="4" t="s">
        <v>129</v>
      </c>
      <c r="P568" s="4" t="s">
        <v>130</v>
      </c>
      <c r="Q568" s="4"/>
      <c r="R568" s="4" t="s">
        <v>131</v>
      </c>
      <c r="S568" s="4" t="s">
        <v>121</v>
      </c>
      <c r="T568" s="4" t="s">
        <v>132</v>
      </c>
    </row>
    <row r="569" spans="1:20" x14ac:dyDescent="0.35">
      <c r="A569" s="4"/>
      <c r="B569" s="4" t="s">
        <v>175</v>
      </c>
      <c r="C569" s="4"/>
      <c r="D569" s="4" t="s">
        <v>62</v>
      </c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 x14ac:dyDescent="0.35">
      <c r="A570" s="4" t="s">
        <v>118</v>
      </c>
      <c r="B570" s="4" t="s">
        <v>119</v>
      </c>
      <c r="C570" s="4" t="s">
        <v>120</v>
      </c>
      <c r="D570" s="4" t="s">
        <v>121</v>
      </c>
      <c r="E570" s="4" t="s">
        <v>122</v>
      </c>
      <c r="F570" s="4" t="s">
        <v>123</v>
      </c>
      <c r="G570" s="4" t="s">
        <v>124</v>
      </c>
      <c r="H570" s="4" t="s">
        <v>2</v>
      </c>
      <c r="I570" s="4" t="s">
        <v>125</v>
      </c>
      <c r="J570" s="4" t="s">
        <v>106</v>
      </c>
      <c r="K570" s="4" t="s">
        <v>126</v>
      </c>
      <c r="L570" s="4" t="s">
        <v>127</v>
      </c>
      <c r="M570" s="4" t="s">
        <v>128</v>
      </c>
      <c r="N570" s="4"/>
      <c r="O570" s="4" t="s">
        <v>129</v>
      </c>
      <c r="P570" s="4" t="s">
        <v>130</v>
      </c>
      <c r="Q570" s="4"/>
      <c r="R570" s="4" t="s">
        <v>131</v>
      </c>
      <c r="S570" s="4" t="s">
        <v>121</v>
      </c>
      <c r="T570" s="4" t="s">
        <v>132</v>
      </c>
    </row>
    <row r="571" spans="1:20" x14ac:dyDescent="0.35">
      <c r="A571" s="4"/>
      <c r="B571" s="4" t="s">
        <v>175</v>
      </c>
      <c r="C571" s="4"/>
      <c r="D571" s="4" t="s">
        <v>63</v>
      </c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 x14ac:dyDescent="0.35">
      <c r="A572" s="4" t="s">
        <v>118</v>
      </c>
      <c r="B572" s="4" t="s">
        <v>119</v>
      </c>
      <c r="C572" s="4" t="s">
        <v>120</v>
      </c>
      <c r="D572" s="4" t="s">
        <v>121</v>
      </c>
      <c r="E572" s="4" t="s">
        <v>122</v>
      </c>
      <c r="F572" s="4" t="s">
        <v>123</v>
      </c>
      <c r="G572" s="4" t="s">
        <v>124</v>
      </c>
      <c r="H572" s="4" t="s">
        <v>2</v>
      </c>
      <c r="I572" s="4" t="s">
        <v>125</v>
      </c>
      <c r="J572" s="4" t="s">
        <v>106</v>
      </c>
      <c r="K572" s="4" t="s">
        <v>126</v>
      </c>
      <c r="L572" s="4" t="s">
        <v>127</v>
      </c>
      <c r="M572" s="4" t="s">
        <v>128</v>
      </c>
      <c r="N572" s="4"/>
      <c r="O572" s="4" t="s">
        <v>129</v>
      </c>
      <c r="P572" s="4" t="s">
        <v>130</v>
      </c>
      <c r="Q572" s="4"/>
      <c r="R572" s="4" t="s">
        <v>131</v>
      </c>
      <c r="S572" s="4" t="s">
        <v>121</v>
      </c>
      <c r="T572" s="4" t="s">
        <v>132</v>
      </c>
    </row>
    <row r="573" spans="1:20" x14ac:dyDescent="0.35">
      <c r="A573" s="4"/>
      <c r="B573" s="4" t="s">
        <v>175</v>
      </c>
      <c r="C573" s="4"/>
      <c r="D573" s="4" t="s">
        <v>64</v>
      </c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 x14ac:dyDescent="0.35">
      <c r="A574" s="4" t="s">
        <v>118</v>
      </c>
      <c r="B574" s="4" t="s">
        <v>119</v>
      </c>
      <c r="C574" s="4" t="s">
        <v>120</v>
      </c>
      <c r="D574" s="4" t="s">
        <v>121</v>
      </c>
      <c r="E574" s="4" t="s">
        <v>122</v>
      </c>
      <c r="F574" s="4" t="s">
        <v>123</v>
      </c>
      <c r="G574" s="4" t="s">
        <v>124</v>
      </c>
      <c r="H574" s="4" t="s">
        <v>2</v>
      </c>
      <c r="I574" s="4" t="s">
        <v>125</v>
      </c>
      <c r="J574" s="4" t="s">
        <v>106</v>
      </c>
      <c r="K574" s="4" t="s">
        <v>126</v>
      </c>
      <c r="L574" s="4" t="s">
        <v>127</v>
      </c>
      <c r="M574" s="4" t="s">
        <v>128</v>
      </c>
      <c r="N574" s="4"/>
      <c r="O574" s="4" t="s">
        <v>129</v>
      </c>
      <c r="P574" s="4" t="s">
        <v>130</v>
      </c>
      <c r="Q574" s="4"/>
      <c r="R574" s="4" t="s">
        <v>131</v>
      </c>
      <c r="S574" s="4" t="s">
        <v>121</v>
      </c>
      <c r="T574" s="4" t="s">
        <v>132</v>
      </c>
    </row>
    <row r="575" spans="1:20" x14ac:dyDescent="0.35">
      <c r="A575" s="4"/>
      <c r="B575" s="4" t="s">
        <v>175</v>
      </c>
      <c r="C575" s="4"/>
      <c r="D575" s="4" t="s">
        <v>65</v>
      </c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 x14ac:dyDescent="0.35">
      <c r="A576" s="4" t="s">
        <v>118</v>
      </c>
      <c r="B576" s="4" t="s">
        <v>119</v>
      </c>
      <c r="C576" s="4" t="s">
        <v>120</v>
      </c>
      <c r="D576" s="4" t="s">
        <v>121</v>
      </c>
      <c r="E576" s="4" t="s">
        <v>122</v>
      </c>
      <c r="F576" s="4" t="s">
        <v>123</v>
      </c>
      <c r="G576" s="4" t="s">
        <v>124</v>
      </c>
      <c r="H576" s="4" t="s">
        <v>2</v>
      </c>
      <c r="I576" s="4" t="s">
        <v>125</v>
      </c>
      <c r="J576" s="4" t="s">
        <v>106</v>
      </c>
      <c r="K576" s="4" t="s">
        <v>126</v>
      </c>
      <c r="L576" s="4" t="s">
        <v>127</v>
      </c>
      <c r="M576" s="4" t="s">
        <v>128</v>
      </c>
      <c r="N576" s="4"/>
      <c r="O576" s="4" t="s">
        <v>129</v>
      </c>
      <c r="P576" s="4" t="s">
        <v>130</v>
      </c>
      <c r="Q576" s="4"/>
      <c r="R576" s="4" t="s">
        <v>131</v>
      </c>
      <c r="S576" s="4" t="s">
        <v>121</v>
      </c>
      <c r="T576" s="4" t="s">
        <v>132</v>
      </c>
    </row>
    <row r="577" spans="1:20" x14ac:dyDescent="0.35">
      <c r="A577" s="4"/>
      <c r="B577" s="4" t="s">
        <v>175</v>
      </c>
      <c r="C577" s="4"/>
      <c r="D577" s="4" t="s">
        <v>66</v>
      </c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 x14ac:dyDescent="0.35">
      <c r="A578" s="4" t="s">
        <v>118</v>
      </c>
      <c r="B578" s="4" t="s">
        <v>119</v>
      </c>
      <c r="C578" s="4" t="s">
        <v>120</v>
      </c>
      <c r="D578" s="4" t="s">
        <v>121</v>
      </c>
      <c r="E578" s="4" t="s">
        <v>122</v>
      </c>
      <c r="F578" s="4" t="s">
        <v>123</v>
      </c>
      <c r="G578" s="4" t="s">
        <v>124</v>
      </c>
      <c r="H578" s="4" t="s">
        <v>2</v>
      </c>
      <c r="I578" s="4" t="s">
        <v>125</v>
      </c>
      <c r="J578" s="4" t="s">
        <v>106</v>
      </c>
      <c r="K578" s="4" t="s">
        <v>126</v>
      </c>
      <c r="L578" s="4" t="s">
        <v>127</v>
      </c>
      <c r="M578" s="4" t="s">
        <v>128</v>
      </c>
      <c r="N578" s="4"/>
      <c r="O578" s="4" t="s">
        <v>129</v>
      </c>
      <c r="P578" s="4" t="s">
        <v>130</v>
      </c>
      <c r="Q578" s="4"/>
      <c r="R578" s="4" t="s">
        <v>131</v>
      </c>
      <c r="S578" s="4" t="s">
        <v>121</v>
      </c>
      <c r="T578" s="4" t="s">
        <v>132</v>
      </c>
    </row>
    <row r="579" spans="1:20" x14ac:dyDescent="0.35">
      <c r="A579" s="4"/>
      <c r="B579" s="4" t="s">
        <v>175</v>
      </c>
      <c r="C579" s="4"/>
      <c r="D579" s="4" t="s">
        <v>287</v>
      </c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 x14ac:dyDescent="0.35">
      <c r="A580" s="4" t="s">
        <v>118</v>
      </c>
      <c r="B580" s="4" t="s">
        <v>119</v>
      </c>
      <c r="C580" s="4" t="s">
        <v>120</v>
      </c>
      <c r="D580" s="4" t="s">
        <v>121</v>
      </c>
      <c r="E580" s="4" t="s">
        <v>122</v>
      </c>
      <c r="F580" s="4" t="s">
        <v>123</v>
      </c>
      <c r="G580" s="4" t="s">
        <v>124</v>
      </c>
      <c r="H580" s="4" t="s">
        <v>2</v>
      </c>
      <c r="I580" s="4" t="s">
        <v>125</v>
      </c>
      <c r="J580" s="4" t="s">
        <v>106</v>
      </c>
      <c r="K580" s="4" t="s">
        <v>126</v>
      </c>
      <c r="L580" s="4" t="s">
        <v>127</v>
      </c>
      <c r="M580" s="4" t="s">
        <v>128</v>
      </c>
      <c r="N580" s="4"/>
      <c r="O580" s="4" t="s">
        <v>129</v>
      </c>
      <c r="P580" s="4" t="s">
        <v>130</v>
      </c>
      <c r="Q580" s="4"/>
      <c r="R580" s="4" t="s">
        <v>131</v>
      </c>
      <c r="S580" s="4" t="s">
        <v>121</v>
      </c>
      <c r="T580" s="4" t="s">
        <v>132</v>
      </c>
    </row>
    <row r="581" spans="1:20" x14ac:dyDescent="0.35">
      <c r="A581" s="4"/>
      <c r="B581" s="4" t="s">
        <v>175</v>
      </c>
      <c r="C581" s="4"/>
      <c r="D581" s="4" t="s">
        <v>68</v>
      </c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 x14ac:dyDescent="0.35">
      <c r="A582" s="4" t="s">
        <v>118</v>
      </c>
      <c r="B582" s="4" t="s">
        <v>119</v>
      </c>
      <c r="C582" s="4" t="s">
        <v>120</v>
      </c>
      <c r="D582" s="4" t="s">
        <v>121</v>
      </c>
      <c r="E582" s="4" t="s">
        <v>122</v>
      </c>
      <c r="F582" s="4" t="s">
        <v>123</v>
      </c>
      <c r="G582" s="4" t="s">
        <v>124</v>
      </c>
      <c r="H582" s="4" t="s">
        <v>2</v>
      </c>
      <c r="I582" s="4" t="s">
        <v>125</v>
      </c>
      <c r="J582" s="4" t="s">
        <v>106</v>
      </c>
      <c r="K582" s="4" t="s">
        <v>126</v>
      </c>
      <c r="L582" s="4" t="s">
        <v>127</v>
      </c>
      <c r="M582" s="4" t="s">
        <v>128</v>
      </c>
      <c r="N582" s="4"/>
      <c r="O582" s="4" t="s">
        <v>129</v>
      </c>
      <c r="P582" s="4" t="s">
        <v>130</v>
      </c>
      <c r="Q582" s="4"/>
      <c r="R582" s="4" t="s">
        <v>131</v>
      </c>
      <c r="S582" s="4" t="s">
        <v>121</v>
      </c>
      <c r="T582" s="4" t="s">
        <v>132</v>
      </c>
    </row>
    <row r="583" spans="1:20" x14ac:dyDescent="0.35">
      <c r="A583" s="4"/>
      <c r="B583" s="4" t="s">
        <v>175</v>
      </c>
      <c r="C583" s="4"/>
      <c r="D583" s="4" t="s">
        <v>366</v>
      </c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 x14ac:dyDescent="0.35">
      <c r="A584" s="4" t="s">
        <v>118</v>
      </c>
      <c r="B584" s="4" t="s">
        <v>119</v>
      </c>
      <c r="C584" s="4" t="s">
        <v>120</v>
      </c>
      <c r="D584" s="4" t="s">
        <v>121</v>
      </c>
      <c r="E584" s="4" t="s">
        <v>122</v>
      </c>
      <c r="F584" s="4" t="s">
        <v>123</v>
      </c>
      <c r="G584" s="4" t="s">
        <v>124</v>
      </c>
      <c r="H584" s="4" t="s">
        <v>2</v>
      </c>
      <c r="I584" s="4" t="s">
        <v>125</v>
      </c>
      <c r="J584" s="4" t="s">
        <v>106</v>
      </c>
      <c r="K584" s="4" t="s">
        <v>126</v>
      </c>
      <c r="L584" s="4" t="s">
        <v>127</v>
      </c>
      <c r="M584" s="4" t="s">
        <v>128</v>
      </c>
      <c r="N584" s="4"/>
      <c r="O584" s="4" t="s">
        <v>129</v>
      </c>
      <c r="P584" s="4" t="s">
        <v>130</v>
      </c>
      <c r="Q584" s="4"/>
      <c r="R584" s="4" t="s">
        <v>131</v>
      </c>
      <c r="S584" s="4" t="s">
        <v>121</v>
      </c>
      <c r="T584" s="4" t="s">
        <v>132</v>
      </c>
    </row>
    <row r="585" spans="1:20" x14ac:dyDescent="0.35">
      <c r="A585" s="4"/>
      <c r="B585" s="4" t="s">
        <v>175</v>
      </c>
      <c r="C585" s="4"/>
      <c r="D585" s="4" t="s">
        <v>69</v>
      </c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 x14ac:dyDescent="0.35">
      <c r="A586" s="4" t="s">
        <v>118</v>
      </c>
      <c r="B586" s="4" t="s">
        <v>119</v>
      </c>
      <c r="C586" s="4" t="s">
        <v>120</v>
      </c>
      <c r="D586" s="4" t="s">
        <v>121</v>
      </c>
      <c r="E586" s="4" t="s">
        <v>122</v>
      </c>
      <c r="F586" s="4" t="s">
        <v>123</v>
      </c>
      <c r="G586" s="4" t="s">
        <v>124</v>
      </c>
      <c r="H586" s="4" t="s">
        <v>2</v>
      </c>
      <c r="I586" s="4" t="s">
        <v>125</v>
      </c>
      <c r="J586" s="4" t="s">
        <v>106</v>
      </c>
      <c r="K586" s="4" t="s">
        <v>126</v>
      </c>
      <c r="L586" s="4" t="s">
        <v>127</v>
      </c>
      <c r="M586" s="4" t="s">
        <v>128</v>
      </c>
      <c r="N586" s="4"/>
      <c r="O586" s="4" t="s">
        <v>129</v>
      </c>
      <c r="P586" s="4" t="s">
        <v>130</v>
      </c>
      <c r="Q586" s="4"/>
      <c r="R586" s="4" t="s">
        <v>131</v>
      </c>
      <c r="S586" s="4" t="s">
        <v>121</v>
      </c>
      <c r="T586" s="4" t="s">
        <v>132</v>
      </c>
    </row>
    <row r="587" spans="1:20" x14ac:dyDescent="0.35">
      <c r="A587" s="4"/>
      <c r="B587" s="4" t="s">
        <v>175</v>
      </c>
      <c r="C587" s="4"/>
      <c r="D587" s="4" t="s">
        <v>70</v>
      </c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 x14ac:dyDescent="0.35">
      <c r="A588" s="4" t="s">
        <v>118</v>
      </c>
      <c r="B588" s="4" t="s">
        <v>119</v>
      </c>
      <c r="C588" s="4" t="s">
        <v>120</v>
      </c>
      <c r="D588" s="4" t="s">
        <v>121</v>
      </c>
      <c r="E588" s="4" t="s">
        <v>122</v>
      </c>
      <c r="F588" s="4" t="s">
        <v>123</v>
      </c>
      <c r="G588" s="4" t="s">
        <v>124</v>
      </c>
      <c r="H588" s="4" t="s">
        <v>2</v>
      </c>
      <c r="I588" s="4" t="s">
        <v>125</v>
      </c>
      <c r="J588" s="4" t="s">
        <v>106</v>
      </c>
      <c r="K588" s="4" t="s">
        <v>126</v>
      </c>
      <c r="L588" s="4" t="s">
        <v>127</v>
      </c>
      <c r="M588" s="4" t="s">
        <v>128</v>
      </c>
      <c r="N588" s="4"/>
      <c r="O588" s="4" t="s">
        <v>129</v>
      </c>
      <c r="P588" s="4" t="s">
        <v>130</v>
      </c>
      <c r="Q588" s="4"/>
      <c r="R588" s="4" t="s">
        <v>131</v>
      </c>
      <c r="S588" s="4" t="s">
        <v>121</v>
      </c>
      <c r="T588" s="4" t="s">
        <v>132</v>
      </c>
    </row>
    <row r="589" spans="1:20" x14ac:dyDescent="0.35">
      <c r="A589" s="4"/>
      <c r="B589" s="4" t="s">
        <v>175</v>
      </c>
      <c r="C589" s="4"/>
      <c r="D589" s="4" t="s">
        <v>71</v>
      </c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 x14ac:dyDescent="0.35">
      <c r="A590" s="4" t="s">
        <v>118</v>
      </c>
      <c r="B590" s="4" t="s">
        <v>119</v>
      </c>
      <c r="C590" s="4" t="s">
        <v>120</v>
      </c>
      <c r="D590" s="4" t="s">
        <v>121</v>
      </c>
      <c r="E590" s="4" t="s">
        <v>122</v>
      </c>
      <c r="F590" s="4" t="s">
        <v>123</v>
      </c>
      <c r="G590" s="4" t="s">
        <v>124</v>
      </c>
      <c r="H590" s="4" t="s">
        <v>2</v>
      </c>
      <c r="I590" s="4" t="s">
        <v>125</v>
      </c>
      <c r="J590" s="4" t="s">
        <v>106</v>
      </c>
      <c r="K590" s="4" t="s">
        <v>126</v>
      </c>
      <c r="L590" s="4" t="s">
        <v>127</v>
      </c>
      <c r="M590" s="4" t="s">
        <v>128</v>
      </c>
      <c r="N590" s="4"/>
      <c r="O590" s="4" t="s">
        <v>129</v>
      </c>
      <c r="P590" s="4" t="s">
        <v>130</v>
      </c>
      <c r="Q590" s="4"/>
      <c r="R590" s="4" t="s">
        <v>131</v>
      </c>
      <c r="S590" s="4" t="s">
        <v>121</v>
      </c>
      <c r="T590" s="4" t="s">
        <v>132</v>
      </c>
    </row>
    <row r="591" spans="1:20" x14ac:dyDescent="0.35">
      <c r="A591" s="4"/>
      <c r="B591" s="4" t="s">
        <v>175</v>
      </c>
      <c r="C591" s="4"/>
      <c r="D591" s="4" t="s">
        <v>72</v>
      </c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 x14ac:dyDescent="0.35">
      <c r="A592" s="4" t="s">
        <v>118</v>
      </c>
      <c r="B592" s="4" t="s">
        <v>119</v>
      </c>
      <c r="C592" s="4" t="s">
        <v>120</v>
      </c>
      <c r="D592" s="4" t="s">
        <v>121</v>
      </c>
      <c r="E592" s="4" t="s">
        <v>122</v>
      </c>
      <c r="F592" s="4" t="s">
        <v>123</v>
      </c>
      <c r="G592" s="4" t="s">
        <v>124</v>
      </c>
      <c r="H592" s="4" t="s">
        <v>2</v>
      </c>
      <c r="I592" s="4" t="s">
        <v>125</v>
      </c>
      <c r="J592" s="4" t="s">
        <v>106</v>
      </c>
      <c r="K592" s="4" t="s">
        <v>126</v>
      </c>
      <c r="L592" s="4" t="s">
        <v>127</v>
      </c>
      <c r="M592" s="4" t="s">
        <v>128</v>
      </c>
      <c r="N592" s="4"/>
      <c r="O592" s="4" t="s">
        <v>129</v>
      </c>
      <c r="P592" s="4" t="s">
        <v>130</v>
      </c>
      <c r="Q592" s="4"/>
      <c r="R592" s="4" t="s">
        <v>131</v>
      </c>
      <c r="S592" s="4" t="s">
        <v>121</v>
      </c>
      <c r="T592" s="4" t="s">
        <v>132</v>
      </c>
    </row>
    <row r="593" spans="1:20" x14ac:dyDescent="0.35">
      <c r="A593" s="4"/>
      <c r="B593" s="4" t="s">
        <v>175</v>
      </c>
      <c r="C593" s="4"/>
      <c r="D593" s="4" t="s">
        <v>73</v>
      </c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 x14ac:dyDescent="0.35">
      <c r="A594" s="4" t="s">
        <v>118</v>
      </c>
      <c r="B594" s="4" t="s">
        <v>119</v>
      </c>
      <c r="C594" s="4" t="s">
        <v>120</v>
      </c>
      <c r="D594" s="4" t="s">
        <v>121</v>
      </c>
      <c r="E594" s="4" t="s">
        <v>122</v>
      </c>
      <c r="F594" s="4" t="s">
        <v>123</v>
      </c>
      <c r="G594" s="4" t="s">
        <v>124</v>
      </c>
      <c r="H594" s="4" t="s">
        <v>2</v>
      </c>
      <c r="I594" s="4" t="s">
        <v>125</v>
      </c>
      <c r="J594" s="4" t="s">
        <v>106</v>
      </c>
      <c r="K594" s="4" t="s">
        <v>126</v>
      </c>
      <c r="L594" s="4" t="s">
        <v>127</v>
      </c>
      <c r="M594" s="4" t="s">
        <v>128</v>
      </c>
      <c r="N594" s="4"/>
      <c r="O594" s="4" t="s">
        <v>129</v>
      </c>
      <c r="P594" s="4" t="s">
        <v>130</v>
      </c>
      <c r="Q594" s="4"/>
      <c r="R594" s="4" t="s">
        <v>131</v>
      </c>
      <c r="S594" s="4" t="s">
        <v>121</v>
      </c>
      <c r="T594" s="4" t="s">
        <v>132</v>
      </c>
    </row>
    <row r="595" spans="1:20" x14ac:dyDescent="0.35">
      <c r="A595" s="4"/>
      <c r="B595" s="4" t="s">
        <v>175</v>
      </c>
      <c r="C595" s="4"/>
      <c r="D595" s="4" t="s">
        <v>74</v>
      </c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 x14ac:dyDescent="0.35">
      <c r="A596" s="4" t="s">
        <v>118</v>
      </c>
      <c r="B596" s="4" t="s">
        <v>119</v>
      </c>
      <c r="C596" s="4" t="s">
        <v>120</v>
      </c>
      <c r="D596" s="4" t="s">
        <v>121</v>
      </c>
      <c r="E596" s="4" t="s">
        <v>122</v>
      </c>
      <c r="F596" s="4" t="s">
        <v>123</v>
      </c>
      <c r="G596" s="4" t="s">
        <v>124</v>
      </c>
      <c r="H596" s="4" t="s">
        <v>2</v>
      </c>
      <c r="I596" s="4" t="s">
        <v>125</v>
      </c>
      <c r="J596" s="4" t="s">
        <v>106</v>
      </c>
      <c r="K596" s="4" t="s">
        <v>126</v>
      </c>
      <c r="L596" s="4" t="s">
        <v>127</v>
      </c>
      <c r="M596" s="4" t="s">
        <v>128</v>
      </c>
      <c r="N596" s="4"/>
      <c r="O596" s="4" t="s">
        <v>129</v>
      </c>
      <c r="P596" s="4" t="s">
        <v>130</v>
      </c>
      <c r="Q596" s="4"/>
      <c r="R596" s="4" t="s">
        <v>131</v>
      </c>
      <c r="S596" s="4" t="s">
        <v>121</v>
      </c>
      <c r="T596" s="4" t="s">
        <v>132</v>
      </c>
    </row>
    <row r="597" spans="1:20" x14ac:dyDescent="0.35">
      <c r="A597" s="4"/>
      <c r="B597" s="4" t="s">
        <v>175</v>
      </c>
      <c r="C597" s="4"/>
      <c r="D597" s="4" t="s">
        <v>75</v>
      </c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 x14ac:dyDescent="0.35">
      <c r="A598" s="4" t="s">
        <v>118</v>
      </c>
      <c r="B598" s="4" t="s">
        <v>119</v>
      </c>
      <c r="C598" s="4" t="s">
        <v>120</v>
      </c>
      <c r="D598" s="4" t="s">
        <v>121</v>
      </c>
      <c r="E598" s="4" t="s">
        <v>122</v>
      </c>
      <c r="F598" s="4" t="s">
        <v>123</v>
      </c>
      <c r="G598" s="4" t="s">
        <v>124</v>
      </c>
      <c r="H598" s="4" t="s">
        <v>2</v>
      </c>
      <c r="I598" s="4" t="s">
        <v>125</v>
      </c>
      <c r="J598" s="4" t="s">
        <v>106</v>
      </c>
      <c r="K598" s="4" t="s">
        <v>126</v>
      </c>
      <c r="L598" s="4" t="s">
        <v>127</v>
      </c>
      <c r="M598" s="4" t="s">
        <v>128</v>
      </c>
      <c r="N598" s="4"/>
      <c r="O598" s="4" t="s">
        <v>129</v>
      </c>
      <c r="P598" s="4" t="s">
        <v>130</v>
      </c>
      <c r="Q598" s="4"/>
      <c r="R598" s="4" t="s">
        <v>131</v>
      </c>
      <c r="S598" s="4" t="s">
        <v>121</v>
      </c>
      <c r="T598" s="4" t="s">
        <v>132</v>
      </c>
    </row>
    <row r="599" spans="1:20" x14ac:dyDescent="0.35">
      <c r="A599" s="4"/>
      <c r="B599" s="4" t="s">
        <v>175</v>
      </c>
      <c r="C599" s="4"/>
      <c r="D599" s="4" t="s">
        <v>76</v>
      </c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 x14ac:dyDescent="0.35">
      <c r="A600" s="4" t="s">
        <v>118</v>
      </c>
      <c r="B600" s="4" t="s">
        <v>119</v>
      </c>
      <c r="C600" s="4" t="s">
        <v>120</v>
      </c>
      <c r="D600" s="4" t="s">
        <v>121</v>
      </c>
      <c r="E600" s="4" t="s">
        <v>122</v>
      </c>
      <c r="F600" s="4" t="s">
        <v>123</v>
      </c>
      <c r="G600" s="4" t="s">
        <v>124</v>
      </c>
      <c r="H600" s="4" t="s">
        <v>2</v>
      </c>
      <c r="I600" s="4" t="s">
        <v>125</v>
      </c>
      <c r="J600" s="4" t="s">
        <v>106</v>
      </c>
      <c r="K600" s="4" t="s">
        <v>126</v>
      </c>
      <c r="L600" s="4" t="s">
        <v>127</v>
      </c>
      <c r="M600" s="4" t="s">
        <v>128</v>
      </c>
      <c r="N600" s="4"/>
      <c r="O600" s="4" t="s">
        <v>129</v>
      </c>
      <c r="P600" s="4" t="s">
        <v>130</v>
      </c>
      <c r="Q600" s="4"/>
      <c r="R600" s="4" t="s">
        <v>131</v>
      </c>
      <c r="S600" s="4" t="s">
        <v>121</v>
      </c>
      <c r="T600" s="4" t="s">
        <v>132</v>
      </c>
    </row>
    <row r="601" spans="1:20" x14ac:dyDescent="0.35">
      <c r="A601" s="4"/>
      <c r="B601" s="4" t="s">
        <v>175</v>
      </c>
      <c r="C601" s="4"/>
      <c r="D601" s="4" t="s">
        <v>77</v>
      </c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 x14ac:dyDescent="0.35">
      <c r="A602" s="4" t="s">
        <v>118</v>
      </c>
      <c r="B602" s="4" t="s">
        <v>119</v>
      </c>
      <c r="C602" s="4" t="s">
        <v>120</v>
      </c>
      <c r="D602" s="4" t="s">
        <v>121</v>
      </c>
      <c r="E602" s="4" t="s">
        <v>122</v>
      </c>
      <c r="F602" s="4" t="s">
        <v>123</v>
      </c>
      <c r="G602" s="4" t="s">
        <v>124</v>
      </c>
      <c r="H602" s="4" t="s">
        <v>2</v>
      </c>
      <c r="I602" s="4" t="s">
        <v>125</v>
      </c>
      <c r="J602" s="4" t="s">
        <v>106</v>
      </c>
      <c r="K602" s="4" t="s">
        <v>126</v>
      </c>
      <c r="L602" s="4" t="s">
        <v>127</v>
      </c>
      <c r="M602" s="4" t="s">
        <v>128</v>
      </c>
      <c r="N602" s="4"/>
      <c r="O602" s="4" t="s">
        <v>129</v>
      </c>
      <c r="P602" s="4" t="s">
        <v>130</v>
      </c>
      <c r="Q602" s="4"/>
      <c r="R602" s="4" t="s">
        <v>131</v>
      </c>
      <c r="S602" s="4" t="s">
        <v>121</v>
      </c>
      <c r="T602" s="4" t="s">
        <v>132</v>
      </c>
    </row>
    <row r="603" spans="1:20" x14ac:dyDescent="0.35">
      <c r="A603" s="4"/>
      <c r="B603" s="4" t="s">
        <v>175</v>
      </c>
      <c r="C603" s="4"/>
      <c r="D603" s="4" t="s">
        <v>78</v>
      </c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 x14ac:dyDescent="0.35">
      <c r="A604" s="4" t="s">
        <v>118</v>
      </c>
      <c r="B604" s="4" t="s">
        <v>119</v>
      </c>
      <c r="C604" s="4" t="s">
        <v>120</v>
      </c>
      <c r="D604" s="4" t="s">
        <v>121</v>
      </c>
      <c r="E604" s="4" t="s">
        <v>122</v>
      </c>
      <c r="F604" s="4" t="s">
        <v>123</v>
      </c>
      <c r="G604" s="4" t="s">
        <v>124</v>
      </c>
      <c r="H604" s="4" t="s">
        <v>2</v>
      </c>
      <c r="I604" s="4" t="s">
        <v>125</v>
      </c>
      <c r="J604" s="4" t="s">
        <v>106</v>
      </c>
      <c r="K604" s="4" t="s">
        <v>126</v>
      </c>
      <c r="L604" s="4" t="s">
        <v>127</v>
      </c>
      <c r="M604" s="4" t="s">
        <v>128</v>
      </c>
      <c r="N604" s="4"/>
      <c r="O604" s="4" t="s">
        <v>129</v>
      </c>
      <c r="P604" s="4" t="s">
        <v>130</v>
      </c>
      <c r="Q604" s="4"/>
      <c r="R604" s="4" t="s">
        <v>131</v>
      </c>
      <c r="S604" s="4" t="s">
        <v>121</v>
      </c>
      <c r="T604" s="4" t="s">
        <v>132</v>
      </c>
    </row>
    <row r="605" spans="1:20" x14ac:dyDescent="0.35">
      <c r="A605" s="4"/>
      <c r="B605" s="4" t="s">
        <v>175</v>
      </c>
      <c r="C605" s="4"/>
      <c r="D605" s="4" t="s">
        <v>79</v>
      </c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 x14ac:dyDescent="0.35">
      <c r="A606" s="4" t="s">
        <v>118</v>
      </c>
      <c r="B606" s="4" t="s">
        <v>119</v>
      </c>
      <c r="C606" s="4" t="s">
        <v>120</v>
      </c>
      <c r="D606" s="4" t="s">
        <v>121</v>
      </c>
      <c r="E606" s="4" t="s">
        <v>122</v>
      </c>
      <c r="F606" s="4" t="s">
        <v>123</v>
      </c>
      <c r="G606" s="4" t="s">
        <v>124</v>
      </c>
      <c r="H606" s="4" t="s">
        <v>2</v>
      </c>
      <c r="I606" s="4" t="s">
        <v>125</v>
      </c>
      <c r="J606" s="4" t="s">
        <v>106</v>
      </c>
      <c r="K606" s="4" t="s">
        <v>126</v>
      </c>
      <c r="L606" s="4" t="s">
        <v>127</v>
      </c>
      <c r="M606" s="4" t="s">
        <v>128</v>
      </c>
      <c r="N606" s="4"/>
      <c r="O606" s="4" t="s">
        <v>129</v>
      </c>
      <c r="P606" s="4" t="s">
        <v>130</v>
      </c>
      <c r="Q606" s="4"/>
      <c r="R606" s="4" t="s">
        <v>131</v>
      </c>
      <c r="S606" s="4" t="s">
        <v>121</v>
      </c>
      <c r="T606" s="4" t="s">
        <v>132</v>
      </c>
    </row>
    <row r="607" spans="1:20" x14ac:dyDescent="0.35">
      <c r="A607" s="4"/>
      <c r="B607" s="4" t="s">
        <v>175</v>
      </c>
      <c r="C607" s="4"/>
      <c r="D607" s="4" t="s">
        <v>80</v>
      </c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 x14ac:dyDescent="0.35">
      <c r="A608" s="4" t="s">
        <v>118</v>
      </c>
      <c r="B608" s="4" t="s">
        <v>119</v>
      </c>
      <c r="C608" s="4" t="s">
        <v>120</v>
      </c>
      <c r="D608" s="4" t="s">
        <v>121</v>
      </c>
      <c r="E608" s="4" t="s">
        <v>122</v>
      </c>
      <c r="F608" s="4" t="s">
        <v>123</v>
      </c>
      <c r="G608" s="4" t="s">
        <v>124</v>
      </c>
      <c r="H608" s="4" t="s">
        <v>2</v>
      </c>
      <c r="I608" s="4" t="s">
        <v>125</v>
      </c>
      <c r="J608" s="4" t="s">
        <v>106</v>
      </c>
      <c r="K608" s="4" t="s">
        <v>126</v>
      </c>
      <c r="L608" s="4" t="s">
        <v>127</v>
      </c>
      <c r="M608" s="4" t="s">
        <v>128</v>
      </c>
      <c r="N608" s="4"/>
      <c r="O608" s="4" t="s">
        <v>129</v>
      </c>
      <c r="P608" s="4" t="s">
        <v>130</v>
      </c>
      <c r="Q608" s="4"/>
      <c r="R608" s="4" t="s">
        <v>131</v>
      </c>
      <c r="S608" s="4" t="s">
        <v>121</v>
      </c>
      <c r="T608" s="4" t="s">
        <v>132</v>
      </c>
    </row>
    <row r="609" spans="1:20" x14ac:dyDescent="0.35">
      <c r="A609" s="4"/>
      <c r="B609" s="4" t="s">
        <v>175</v>
      </c>
      <c r="C609" s="4"/>
      <c r="D609" s="4" t="s">
        <v>81</v>
      </c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 x14ac:dyDescent="0.35">
      <c r="A610" s="4" t="s">
        <v>118</v>
      </c>
      <c r="B610" s="4" t="s">
        <v>119</v>
      </c>
      <c r="C610" s="4" t="s">
        <v>120</v>
      </c>
      <c r="D610" s="4" t="s">
        <v>121</v>
      </c>
      <c r="E610" s="4" t="s">
        <v>122</v>
      </c>
      <c r="F610" s="4" t="s">
        <v>123</v>
      </c>
      <c r="G610" s="4" t="s">
        <v>124</v>
      </c>
      <c r="H610" s="4" t="s">
        <v>2</v>
      </c>
      <c r="I610" s="4" t="s">
        <v>125</v>
      </c>
      <c r="J610" s="4" t="s">
        <v>106</v>
      </c>
      <c r="K610" s="4" t="s">
        <v>126</v>
      </c>
      <c r="L610" s="4" t="s">
        <v>127</v>
      </c>
      <c r="M610" s="4" t="s">
        <v>128</v>
      </c>
      <c r="N610" s="4"/>
      <c r="O610" s="4" t="s">
        <v>129</v>
      </c>
      <c r="P610" s="4" t="s">
        <v>130</v>
      </c>
      <c r="Q610" s="4"/>
      <c r="R610" s="4" t="s">
        <v>131</v>
      </c>
      <c r="S610" s="4" t="s">
        <v>121</v>
      </c>
      <c r="T610" s="4" t="s">
        <v>132</v>
      </c>
    </row>
    <row r="611" spans="1:20" x14ac:dyDescent="0.35">
      <c r="A611" s="4"/>
      <c r="B611" s="4" t="s">
        <v>175</v>
      </c>
      <c r="C611" s="4"/>
      <c r="D611" s="4" t="s">
        <v>82</v>
      </c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 x14ac:dyDescent="0.35">
      <c r="A612" s="4" t="s">
        <v>118</v>
      </c>
      <c r="B612" s="4" t="s">
        <v>119</v>
      </c>
      <c r="C612" s="4" t="s">
        <v>120</v>
      </c>
      <c r="D612" s="4" t="s">
        <v>121</v>
      </c>
      <c r="E612" s="4" t="s">
        <v>122</v>
      </c>
      <c r="F612" s="4" t="s">
        <v>123</v>
      </c>
      <c r="G612" s="4" t="s">
        <v>124</v>
      </c>
      <c r="H612" s="4" t="s">
        <v>2</v>
      </c>
      <c r="I612" s="4" t="s">
        <v>125</v>
      </c>
      <c r="J612" s="4" t="s">
        <v>106</v>
      </c>
      <c r="K612" s="4" t="s">
        <v>126</v>
      </c>
      <c r="L612" s="4" t="s">
        <v>127</v>
      </c>
      <c r="M612" s="4" t="s">
        <v>128</v>
      </c>
      <c r="N612" s="4"/>
      <c r="O612" s="4" t="s">
        <v>129</v>
      </c>
      <c r="P612" s="4" t="s">
        <v>130</v>
      </c>
      <c r="Q612" s="4"/>
      <c r="R612" s="4" t="s">
        <v>131</v>
      </c>
      <c r="S612" s="4" t="s">
        <v>121</v>
      </c>
      <c r="T612" s="4" t="s">
        <v>132</v>
      </c>
    </row>
    <row r="613" spans="1:20" x14ac:dyDescent="0.35">
      <c r="A613" s="4"/>
      <c r="B613" s="4" t="s">
        <v>175</v>
      </c>
      <c r="C613" s="4"/>
      <c r="D613" s="4" t="s">
        <v>83</v>
      </c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 x14ac:dyDescent="0.35">
      <c r="A614" s="4" t="s">
        <v>118</v>
      </c>
      <c r="B614" s="4" t="s">
        <v>119</v>
      </c>
      <c r="C614" s="4" t="s">
        <v>120</v>
      </c>
      <c r="D614" s="4" t="s">
        <v>121</v>
      </c>
      <c r="E614" s="4" t="s">
        <v>122</v>
      </c>
      <c r="F614" s="4" t="s">
        <v>123</v>
      </c>
      <c r="G614" s="4" t="s">
        <v>124</v>
      </c>
      <c r="H614" s="4" t="s">
        <v>2</v>
      </c>
      <c r="I614" s="4" t="s">
        <v>125</v>
      </c>
      <c r="J614" s="4" t="s">
        <v>106</v>
      </c>
      <c r="K614" s="4" t="s">
        <v>126</v>
      </c>
      <c r="L614" s="4" t="s">
        <v>127</v>
      </c>
      <c r="M614" s="4" t="s">
        <v>128</v>
      </c>
      <c r="N614" s="4"/>
      <c r="O614" s="4" t="s">
        <v>129</v>
      </c>
      <c r="P614" s="4" t="s">
        <v>130</v>
      </c>
      <c r="Q614" s="4"/>
      <c r="R614" s="4" t="s">
        <v>131</v>
      </c>
      <c r="S614" s="4" t="s">
        <v>121</v>
      </c>
      <c r="T614" s="4" t="s">
        <v>132</v>
      </c>
    </row>
    <row r="615" spans="1:20" x14ac:dyDescent="0.35">
      <c r="A615" s="4"/>
      <c r="B615" s="4" t="s">
        <v>175</v>
      </c>
      <c r="C615" s="4"/>
      <c r="D615" s="4" t="s">
        <v>84</v>
      </c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 x14ac:dyDescent="0.35">
      <c r="A616" s="4" t="s">
        <v>118</v>
      </c>
      <c r="B616" s="4" t="s">
        <v>119</v>
      </c>
      <c r="C616" s="4" t="s">
        <v>120</v>
      </c>
      <c r="D616" s="4" t="s">
        <v>121</v>
      </c>
      <c r="E616" s="4" t="s">
        <v>122</v>
      </c>
      <c r="F616" s="4" t="s">
        <v>123</v>
      </c>
      <c r="G616" s="4" t="s">
        <v>124</v>
      </c>
      <c r="H616" s="4" t="s">
        <v>2</v>
      </c>
      <c r="I616" s="4" t="s">
        <v>125</v>
      </c>
      <c r="J616" s="4" t="s">
        <v>106</v>
      </c>
      <c r="K616" s="4" t="s">
        <v>126</v>
      </c>
      <c r="L616" s="4" t="s">
        <v>127</v>
      </c>
      <c r="M616" s="4" t="s">
        <v>128</v>
      </c>
      <c r="N616" s="4"/>
      <c r="O616" s="4" t="s">
        <v>129</v>
      </c>
      <c r="P616" s="4" t="s">
        <v>130</v>
      </c>
      <c r="Q616" s="4"/>
      <c r="R616" s="4" t="s">
        <v>131</v>
      </c>
      <c r="S616" s="4" t="s">
        <v>121</v>
      </c>
      <c r="T616" s="4" t="s">
        <v>132</v>
      </c>
    </row>
    <row r="617" spans="1:20" x14ac:dyDescent="0.35">
      <c r="A617" s="4"/>
      <c r="B617" s="4" t="s">
        <v>175</v>
      </c>
      <c r="C617" s="4"/>
      <c r="D617" s="4" t="s">
        <v>85</v>
      </c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 x14ac:dyDescent="0.35">
      <c r="A618" s="4" t="s">
        <v>118</v>
      </c>
      <c r="B618" s="4" t="s">
        <v>119</v>
      </c>
      <c r="C618" s="4" t="s">
        <v>120</v>
      </c>
      <c r="D618" s="4" t="s">
        <v>121</v>
      </c>
      <c r="E618" s="4" t="s">
        <v>122</v>
      </c>
      <c r="F618" s="4" t="s">
        <v>123</v>
      </c>
      <c r="G618" s="4" t="s">
        <v>124</v>
      </c>
      <c r="H618" s="4" t="s">
        <v>2</v>
      </c>
      <c r="I618" s="4" t="s">
        <v>125</v>
      </c>
      <c r="J618" s="4" t="s">
        <v>106</v>
      </c>
      <c r="K618" s="4" t="s">
        <v>126</v>
      </c>
      <c r="L618" s="4" t="s">
        <v>127</v>
      </c>
      <c r="M618" s="4" t="s">
        <v>128</v>
      </c>
      <c r="N618" s="4"/>
      <c r="O618" s="4" t="s">
        <v>129</v>
      </c>
      <c r="P618" s="4" t="s">
        <v>130</v>
      </c>
      <c r="Q618" s="4"/>
      <c r="R618" s="4" t="s">
        <v>131</v>
      </c>
      <c r="S618" s="4" t="s">
        <v>121</v>
      </c>
      <c r="T618" s="4" t="s">
        <v>132</v>
      </c>
    </row>
    <row r="619" spans="1:20" x14ac:dyDescent="0.35">
      <c r="A619" s="4"/>
      <c r="B619" s="4" t="s">
        <v>175</v>
      </c>
      <c r="C619" s="4"/>
      <c r="D619" s="4" t="s">
        <v>86</v>
      </c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 x14ac:dyDescent="0.35">
      <c r="A620" s="4" t="s">
        <v>118</v>
      </c>
      <c r="B620" s="4" t="s">
        <v>119</v>
      </c>
      <c r="C620" s="4" t="s">
        <v>120</v>
      </c>
      <c r="D620" s="4" t="s">
        <v>121</v>
      </c>
      <c r="E620" s="4" t="s">
        <v>122</v>
      </c>
      <c r="F620" s="4" t="s">
        <v>123</v>
      </c>
      <c r="G620" s="4" t="s">
        <v>124</v>
      </c>
      <c r="H620" s="4" t="s">
        <v>2</v>
      </c>
      <c r="I620" s="4" t="s">
        <v>125</v>
      </c>
      <c r="J620" s="4" t="s">
        <v>106</v>
      </c>
      <c r="K620" s="4" t="s">
        <v>126</v>
      </c>
      <c r="L620" s="4" t="s">
        <v>127</v>
      </c>
      <c r="M620" s="4" t="s">
        <v>128</v>
      </c>
      <c r="N620" s="4"/>
      <c r="O620" s="4" t="s">
        <v>129</v>
      </c>
      <c r="P620" s="4" t="s">
        <v>130</v>
      </c>
      <c r="Q620" s="4"/>
      <c r="R620" s="4" t="s">
        <v>131</v>
      </c>
      <c r="S620" s="4" t="s">
        <v>121</v>
      </c>
      <c r="T620" s="4" t="s">
        <v>132</v>
      </c>
    </row>
    <row r="621" spans="1:20" x14ac:dyDescent="0.35">
      <c r="A621" s="4"/>
      <c r="B621" s="4" t="s">
        <v>175</v>
      </c>
      <c r="C621" s="4"/>
      <c r="D621" s="4" t="s">
        <v>87</v>
      </c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 x14ac:dyDescent="0.35">
      <c r="A622" s="4" t="s">
        <v>118</v>
      </c>
      <c r="B622" s="4" t="s">
        <v>119</v>
      </c>
      <c r="C622" s="4" t="s">
        <v>120</v>
      </c>
      <c r="D622" s="4" t="s">
        <v>121</v>
      </c>
      <c r="E622" s="4" t="s">
        <v>122</v>
      </c>
      <c r="F622" s="4" t="s">
        <v>123</v>
      </c>
      <c r="G622" s="4" t="s">
        <v>124</v>
      </c>
      <c r="H622" s="4" t="s">
        <v>2</v>
      </c>
      <c r="I622" s="4" t="s">
        <v>125</v>
      </c>
      <c r="J622" s="4" t="s">
        <v>106</v>
      </c>
      <c r="K622" s="4" t="s">
        <v>126</v>
      </c>
      <c r="L622" s="4" t="s">
        <v>127</v>
      </c>
      <c r="M622" s="4" t="s">
        <v>128</v>
      </c>
      <c r="N622" s="4"/>
      <c r="O622" s="4" t="s">
        <v>129</v>
      </c>
      <c r="P622" s="4" t="s">
        <v>130</v>
      </c>
      <c r="Q622" s="4"/>
      <c r="R622" s="4" t="s">
        <v>131</v>
      </c>
      <c r="S622" s="4" t="s">
        <v>121</v>
      </c>
      <c r="T622" s="4" t="s">
        <v>132</v>
      </c>
    </row>
    <row r="623" spans="1:20" x14ac:dyDescent="0.35">
      <c r="A623" s="4"/>
      <c r="B623" s="4" t="s">
        <v>175</v>
      </c>
      <c r="C623" s="4"/>
      <c r="D623" s="4" t="s">
        <v>88</v>
      </c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 x14ac:dyDescent="0.35">
      <c r="A624" s="4" t="s">
        <v>118</v>
      </c>
      <c r="B624" s="4" t="s">
        <v>119</v>
      </c>
      <c r="C624" s="4" t="s">
        <v>120</v>
      </c>
      <c r="D624" s="4" t="s">
        <v>121</v>
      </c>
      <c r="E624" s="4" t="s">
        <v>122</v>
      </c>
      <c r="F624" s="4" t="s">
        <v>123</v>
      </c>
      <c r="G624" s="4" t="s">
        <v>124</v>
      </c>
      <c r="H624" s="4" t="s">
        <v>2</v>
      </c>
      <c r="I624" s="4" t="s">
        <v>125</v>
      </c>
      <c r="J624" s="4" t="s">
        <v>106</v>
      </c>
      <c r="K624" s="4" t="s">
        <v>126</v>
      </c>
      <c r="L624" s="4" t="s">
        <v>127</v>
      </c>
      <c r="M624" s="4" t="s">
        <v>128</v>
      </c>
      <c r="N624" s="4"/>
      <c r="O624" s="4" t="s">
        <v>129</v>
      </c>
      <c r="P624" s="4" t="s">
        <v>130</v>
      </c>
      <c r="Q624" s="4"/>
      <c r="R624" s="4" t="s">
        <v>131</v>
      </c>
      <c r="S624" s="4" t="s">
        <v>121</v>
      </c>
      <c r="T624" s="4" t="s">
        <v>132</v>
      </c>
    </row>
    <row r="625" spans="1:20" x14ac:dyDescent="0.35">
      <c r="A625" s="4"/>
      <c r="B625" s="4" t="s">
        <v>175</v>
      </c>
      <c r="C625" s="4"/>
      <c r="D625" s="4" t="s">
        <v>89</v>
      </c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 x14ac:dyDescent="0.35">
      <c r="A626" s="4" t="s">
        <v>118</v>
      </c>
      <c r="B626" s="4" t="s">
        <v>119</v>
      </c>
      <c r="C626" s="4" t="s">
        <v>120</v>
      </c>
      <c r="D626" s="4" t="s">
        <v>121</v>
      </c>
      <c r="E626" s="4" t="s">
        <v>122</v>
      </c>
      <c r="F626" s="4" t="s">
        <v>123</v>
      </c>
      <c r="G626" s="4" t="s">
        <v>124</v>
      </c>
      <c r="H626" s="4" t="s">
        <v>2</v>
      </c>
      <c r="I626" s="4" t="s">
        <v>125</v>
      </c>
      <c r="J626" s="4" t="s">
        <v>106</v>
      </c>
      <c r="K626" s="4" t="s">
        <v>126</v>
      </c>
      <c r="L626" s="4" t="s">
        <v>127</v>
      </c>
      <c r="M626" s="4" t="s">
        <v>128</v>
      </c>
      <c r="N626" s="4"/>
      <c r="O626" s="4" t="s">
        <v>129</v>
      </c>
      <c r="P626" s="4" t="s">
        <v>130</v>
      </c>
      <c r="Q626" s="4"/>
      <c r="R626" s="4" t="s">
        <v>131</v>
      </c>
      <c r="S626" s="4" t="s">
        <v>121</v>
      </c>
      <c r="T626" s="4" t="s">
        <v>132</v>
      </c>
    </row>
    <row r="627" spans="1:20" x14ac:dyDescent="0.35">
      <c r="A627" s="4"/>
      <c r="B627" s="4" t="s">
        <v>175</v>
      </c>
      <c r="C627" s="4"/>
      <c r="D627" s="4" t="s">
        <v>90</v>
      </c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 x14ac:dyDescent="0.35">
      <c r="A628" s="4" t="s">
        <v>118</v>
      </c>
      <c r="B628" s="4" t="s">
        <v>119</v>
      </c>
      <c r="C628" s="4" t="s">
        <v>120</v>
      </c>
      <c r="D628" s="4" t="s">
        <v>121</v>
      </c>
      <c r="E628" s="4" t="s">
        <v>122</v>
      </c>
      <c r="F628" s="4" t="s">
        <v>123</v>
      </c>
      <c r="G628" s="4" t="s">
        <v>124</v>
      </c>
      <c r="H628" s="4" t="s">
        <v>2</v>
      </c>
      <c r="I628" s="4" t="s">
        <v>125</v>
      </c>
      <c r="J628" s="4" t="s">
        <v>106</v>
      </c>
      <c r="K628" s="4" t="s">
        <v>126</v>
      </c>
      <c r="L628" s="4" t="s">
        <v>127</v>
      </c>
      <c r="M628" s="4" t="s">
        <v>128</v>
      </c>
      <c r="N628" s="4"/>
      <c r="O628" s="4" t="s">
        <v>129</v>
      </c>
      <c r="P628" s="4" t="s">
        <v>130</v>
      </c>
      <c r="Q628" s="4"/>
      <c r="R628" s="4" t="s">
        <v>131</v>
      </c>
      <c r="S628" s="4" t="s">
        <v>121</v>
      </c>
      <c r="T628" s="4" t="s">
        <v>132</v>
      </c>
    </row>
    <row r="629" spans="1:20" x14ac:dyDescent="0.35">
      <c r="A629" s="4"/>
      <c r="B629" s="4" t="s">
        <v>175</v>
      </c>
      <c r="C629" s="4"/>
      <c r="D629" s="4" t="s">
        <v>91</v>
      </c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 x14ac:dyDescent="0.35">
      <c r="A630" s="4" t="s">
        <v>118</v>
      </c>
      <c r="B630" s="4" t="s">
        <v>119</v>
      </c>
      <c r="C630" s="4" t="s">
        <v>120</v>
      </c>
      <c r="D630" s="4" t="s">
        <v>121</v>
      </c>
      <c r="E630" s="4" t="s">
        <v>122</v>
      </c>
      <c r="F630" s="4" t="s">
        <v>123</v>
      </c>
      <c r="G630" s="4" t="s">
        <v>124</v>
      </c>
      <c r="H630" s="4" t="s">
        <v>2</v>
      </c>
      <c r="I630" s="4" t="s">
        <v>125</v>
      </c>
      <c r="J630" s="4" t="s">
        <v>106</v>
      </c>
      <c r="K630" s="4" t="s">
        <v>126</v>
      </c>
      <c r="L630" s="4" t="s">
        <v>127</v>
      </c>
      <c r="M630" s="4" t="s">
        <v>128</v>
      </c>
      <c r="N630" s="4"/>
      <c r="O630" s="4" t="s">
        <v>129</v>
      </c>
      <c r="P630" s="4" t="s">
        <v>130</v>
      </c>
      <c r="Q630" s="4"/>
      <c r="R630" s="4" t="s">
        <v>131</v>
      </c>
      <c r="S630" s="4" t="s">
        <v>121</v>
      </c>
      <c r="T630" s="4" t="s">
        <v>132</v>
      </c>
    </row>
    <row r="631" spans="1:20" x14ac:dyDescent="0.35">
      <c r="A631" s="4"/>
      <c r="B631" s="4" t="s">
        <v>175</v>
      </c>
      <c r="C631" s="4"/>
      <c r="D631" s="4" t="s">
        <v>92</v>
      </c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 x14ac:dyDescent="0.35">
      <c r="A632" s="4" t="s">
        <v>118</v>
      </c>
      <c r="B632" s="4" t="s">
        <v>119</v>
      </c>
      <c r="C632" s="4" t="s">
        <v>120</v>
      </c>
      <c r="D632" s="4" t="s">
        <v>121</v>
      </c>
      <c r="E632" s="4" t="s">
        <v>122</v>
      </c>
      <c r="F632" s="4" t="s">
        <v>123</v>
      </c>
      <c r="G632" s="4" t="s">
        <v>124</v>
      </c>
      <c r="H632" s="4" t="s">
        <v>2</v>
      </c>
      <c r="I632" s="4" t="s">
        <v>125</v>
      </c>
      <c r="J632" s="4" t="s">
        <v>106</v>
      </c>
      <c r="K632" s="4" t="s">
        <v>126</v>
      </c>
      <c r="L632" s="4" t="s">
        <v>127</v>
      </c>
      <c r="M632" s="4" t="s">
        <v>128</v>
      </c>
      <c r="N632" s="4"/>
      <c r="O632" s="4" t="s">
        <v>129</v>
      </c>
      <c r="P632" s="4" t="s">
        <v>130</v>
      </c>
      <c r="Q632" s="4"/>
      <c r="R632" s="4" t="s">
        <v>131</v>
      </c>
      <c r="S632" s="4" t="s">
        <v>121</v>
      </c>
      <c r="T632" s="4" t="s">
        <v>132</v>
      </c>
    </row>
    <row r="633" spans="1:20" x14ac:dyDescent="0.35">
      <c r="A633" s="4"/>
      <c r="B633" s="4" t="s">
        <v>175</v>
      </c>
      <c r="C633" s="4"/>
      <c r="D633" s="4" t="s">
        <v>93</v>
      </c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 x14ac:dyDescent="0.35">
      <c r="A634" s="4" t="s">
        <v>118</v>
      </c>
      <c r="B634" s="4" t="s">
        <v>119</v>
      </c>
      <c r="C634" s="4" t="s">
        <v>120</v>
      </c>
      <c r="D634" s="4" t="s">
        <v>121</v>
      </c>
      <c r="E634" s="4" t="s">
        <v>122</v>
      </c>
      <c r="F634" s="4" t="s">
        <v>123</v>
      </c>
      <c r="G634" s="4" t="s">
        <v>124</v>
      </c>
      <c r="H634" s="4" t="s">
        <v>2</v>
      </c>
      <c r="I634" s="4" t="s">
        <v>125</v>
      </c>
      <c r="J634" s="4" t="s">
        <v>106</v>
      </c>
      <c r="K634" s="4" t="s">
        <v>126</v>
      </c>
      <c r="L634" s="4" t="s">
        <v>127</v>
      </c>
      <c r="M634" s="4" t="s">
        <v>128</v>
      </c>
      <c r="N634" s="4"/>
      <c r="O634" s="4" t="s">
        <v>129</v>
      </c>
      <c r="P634" s="4" t="s">
        <v>130</v>
      </c>
      <c r="Q634" s="4"/>
      <c r="R634" s="4" t="s">
        <v>131</v>
      </c>
      <c r="S634" s="4" t="s">
        <v>121</v>
      </c>
      <c r="T634" s="4" t="s">
        <v>132</v>
      </c>
    </row>
    <row r="635" spans="1:20" x14ac:dyDescent="0.35">
      <c r="A635" s="4"/>
      <c r="B635" s="4" t="s">
        <v>175</v>
      </c>
      <c r="C635" s="4"/>
      <c r="D635" s="4" t="s">
        <v>94</v>
      </c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 x14ac:dyDescent="0.35">
      <c r="A636" s="4" t="s">
        <v>118</v>
      </c>
      <c r="B636" s="4" t="s">
        <v>119</v>
      </c>
      <c r="C636" s="4" t="s">
        <v>120</v>
      </c>
      <c r="D636" s="4" t="s">
        <v>121</v>
      </c>
      <c r="E636" s="4" t="s">
        <v>122</v>
      </c>
      <c r="F636" s="4" t="s">
        <v>123</v>
      </c>
      <c r="G636" s="4" t="s">
        <v>124</v>
      </c>
      <c r="H636" s="4" t="s">
        <v>2</v>
      </c>
      <c r="I636" s="4" t="s">
        <v>125</v>
      </c>
      <c r="J636" s="4" t="s">
        <v>106</v>
      </c>
      <c r="K636" s="4" t="s">
        <v>126</v>
      </c>
      <c r="L636" s="4" t="s">
        <v>127</v>
      </c>
      <c r="M636" s="4" t="s">
        <v>128</v>
      </c>
      <c r="N636" s="4"/>
      <c r="O636" s="4" t="s">
        <v>129</v>
      </c>
      <c r="P636" s="4" t="s">
        <v>130</v>
      </c>
      <c r="Q636" s="4"/>
      <c r="R636" s="4" t="s">
        <v>131</v>
      </c>
      <c r="S636" s="4" t="s">
        <v>121</v>
      </c>
      <c r="T636" s="4" t="s">
        <v>132</v>
      </c>
    </row>
    <row r="637" spans="1:20" x14ac:dyDescent="0.35">
      <c r="A637" s="4"/>
      <c r="B637" s="4" t="s">
        <v>175</v>
      </c>
      <c r="C637" s="4"/>
      <c r="D637" s="4" t="s">
        <v>95</v>
      </c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 x14ac:dyDescent="0.35">
      <c r="A638" s="4" t="s">
        <v>118</v>
      </c>
      <c r="B638" s="4" t="s">
        <v>119</v>
      </c>
      <c r="C638" s="4" t="s">
        <v>120</v>
      </c>
      <c r="D638" s="4" t="s">
        <v>121</v>
      </c>
      <c r="E638" s="4" t="s">
        <v>122</v>
      </c>
      <c r="F638" s="4" t="s">
        <v>123</v>
      </c>
      <c r="G638" s="4" t="s">
        <v>124</v>
      </c>
      <c r="H638" s="4" t="s">
        <v>2</v>
      </c>
      <c r="I638" s="4" t="s">
        <v>125</v>
      </c>
      <c r="J638" s="4" t="s">
        <v>106</v>
      </c>
      <c r="K638" s="4" t="s">
        <v>126</v>
      </c>
      <c r="L638" s="4" t="s">
        <v>127</v>
      </c>
      <c r="M638" s="4" t="s">
        <v>128</v>
      </c>
      <c r="N638" s="4"/>
      <c r="O638" s="4" t="s">
        <v>129</v>
      </c>
      <c r="P638" s="4" t="s">
        <v>130</v>
      </c>
      <c r="Q638" s="4"/>
      <c r="R638" s="4" t="s">
        <v>131</v>
      </c>
      <c r="S638" s="4" t="s">
        <v>121</v>
      </c>
      <c r="T638" s="4" t="s">
        <v>132</v>
      </c>
    </row>
    <row r="639" spans="1:20" x14ac:dyDescent="0.35">
      <c r="A639" s="4"/>
      <c r="B639" s="4" t="s">
        <v>175</v>
      </c>
      <c r="C639" s="4"/>
      <c r="D639" s="4" t="s">
        <v>96</v>
      </c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 x14ac:dyDescent="0.35">
      <c r="A640" s="4" t="s">
        <v>118</v>
      </c>
      <c r="B640" s="4" t="s">
        <v>119</v>
      </c>
      <c r="C640" s="4" t="s">
        <v>120</v>
      </c>
      <c r="D640" s="4" t="s">
        <v>121</v>
      </c>
      <c r="E640" s="4" t="s">
        <v>122</v>
      </c>
      <c r="F640" s="4" t="s">
        <v>123</v>
      </c>
      <c r="G640" s="4" t="s">
        <v>124</v>
      </c>
      <c r="H640" s="4" t="s">
        <v>2</v>
      </c>
      <c r="I640" s="4" t="s">
        <v>125</v>
      </c>
      <c r="J640" s="4" t="s">
        <v>106</v>
      </c>
      <c r="K640" s="4" t="s">
        <v>126</v>
      </c>
      <c r="L640" s="4" t="s">
        <v>127</v>
      </c>
      <c r="M640" s="4" t="s">
        <v>128</v>
      </c>
      <c r="N640" s="4"/>
      <c r="O640" s="4" t="s">
        <v>129</v>
      </c>
      <c r="P640" s="4" t="s">
        <v>130</v>
      </c>
      <c r="Q640" s="4"/>
      <c r="R640" s="4" t="s">
        <v>131</v>
      </c>
      <c r="S640" s="4" t="s">
        <v>121</v>
      </c>
      <c r="T640" s="4" t="s">
        <v>132</v>
      </c>
    </row>
    <row r="641" spans="1:20" x14ac:dyDescent="0.35">
      <c r="A641" s="4"/>
      <c r="B641" s="4" t="s">
        <v>175</v>
      </c>
      <c r="C641" s="4"/>
      <c r="D641" s="4" t="s">
        <v>97</v>
      </c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 x14ac:dyDescent="0.35">
      <c r="A642" s="4" t="s">
        <v>118</v>
      </c>
      <c r="B642" s="4" t="s">
        <v>119</v>
      </c>
      <c r="C642" s="4" t="s">
        <v>120</v>
      </c>
      <c r="D642" s="4" t="s">
        <v>121</v>
      </c>
      <c r="E642" s="4" t="s">
        <v>122</v>
      </c>
      <c r="F642" s="4" t="s">
        <v>123</v>
      </c>
      <c r="G642" s="4" t="s">
        <v>124</v>
      </c>
      <c r="H642" s="4" t="s">
        <v>2</v>
      </c>
      <c r="I642" s="4" t="s">
        <v>125</v>
      </c>
      <c r="J642" s="4" t="s">
        <v>106</v>
      </c>
      <c r="K642" s="4" t="s">
        <v>126</v>
      </c>
      <c r="L642" s="4" t="s">
        <v>127</v>
      </c>
      <c r="M642" s="4" t="s">
        <v>128</v>
      </c>
      <c r="N642" s="4"/>
      <c r="O642" s="4" t="s">
        <v>129</v>
      </c>
      <c r="P642" s="4" t="s">
        <v>130</v>
      </c>
      <c r="Q642" s="4"/>
      <c r="R642" s="4" t="s">
        <v>131</v>
      </c>
      <c r="S642" s="4" t="s">
        <v>121</v>
      </c>
      <c r="T642" s="4" t="s">
        <v>132</v>
      </c>
    </row>
    <row r="643" spans="1:20" x14ac:dyDescent="0.35">
      <c r="A643" s="4"/>
      <c r="B643" s="4" t="s">
        <v>175</v>
      </c>
      <c r="C643" s="4"/>
      <c r="D643" s="4" t="s">
        <v>98</v>
      </c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 x14ac:dyDescent="0.35">
      <c r="A644" s="4" t="s">
        <v>118</v>
      </c>
      <c r="B644" s="4" t="s">
        <v>119</v>
      </c>
      <c r="C644" s="4" t="s">
        <v>120</v>
      </c>
      <c r="D644" s="4" t="s">
        <v>121</v>
      </c>
      <c r="E644" s="4" t="s">
        <v>122</v>
      </c>
      <c r="F644" s="4" t="s">
        <v>123</v>
      </c>
      <c r="G644" s="4" t="s">
        <v>124</v>
      </c>
      <c r="H644" s="4" t="s">
        <v>2</v>
      </c>
      <c r="I644" s="4" t="s">
        <v>125</v>
      </c>
      <c r="J644" s="4" t="s">
        <v>106</v>
      </c>
      <c r="K644" s="4" t="s">
        <v>126</v>
      </c>
      <c r="L644" s="4" t="s">
        <v>127</v>
      </c>
      <c r="M644" s="4" t="s">
        <v>128</v>
      </c>
      <c r="N644" s="4"/>
      <c r="O644" s="4" t="s">
        <v>129</v>
      </c>
      <c r="P644" s="4" t="s">
        <v>130</v>
      </c>
      <c r="Q644" s="4"/>
      <c r="R644" s="4" t="s">
        <v>131</v>
      </c>
      <c r="S644" s="4" t="s">
        <v>121</v>
      </c>
      <c r="T644" s="4" t="s">
        <v>132</v>
      </c>
    </row>
    <row r="645" spans="1:20" x14ac:dyDescent="0.35">
      <c r="A645" s="4"/>
      <c r="B645" s="4" t="s">
        <v>175</v>
      </c>
      <c r="C645" s="4"/>
      <c r="D645" s="4" t="s">
        <v>99</v>
      </c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 x14ac:dyDescent="0.35">
      <c r="A646" s="4" t="s">
        <v>118</v>
      </c>
      <c r="B646" s="4" t="s">
        <v>119</v>
      </c>
      <c r="C646" s="4" t="s">
        <v>120</v>
      </c>
      <c r="D646" s="4" t="s">
        <v>121</v>
      </c>
      <c r="E646" s="4" t="s">
        <v>122</v>
      </c>
      <c r="F646" s="4" t="s">
        <v>123</v>
      </c>
      <c r="G646" s="4" t="s">
        <v>124</v>
      </c>
      <c r="H646" s="4" t="s">
        <v>2</v>
      </c>
      <c r="I646" s="4" t="s">
        <v>125</v>
      </c>
      <c r="J646" s="4" t="s">
        <v>106</v>
      </c>
      <c r="K646" s="4" t="s">
        <v>126</v>
      </c>
      <c r="L646" s="4" t="s">
        <v>127</v>
      </c>
      <c r="M646" s="4" t="s">
        <v>128</v>
      </c>
      <c r="N646" s="4"/>
      <c r="O646" s="4" t="s">
        <v>129</v>
      </c>
      <c r="P646" s="4" t="s">
        <v>130</v>
      </c>
      <c r="Q646" s="4"/>
      <c r="R646" s="4" t="s">
        <v>131</v>
      </c>
      <c r="S646" s="4" t="s">
        <v>121</v>
      </c>
      <c r="T646" s="4" t="s">
        <v>132</v>
      </c>
    </row>
    <row r="647" spans="1:20" x14ac:dyDescent="0.35">
      <c r="A647" s="4"/>
      <c r="B647" s="4" t="s">
        <v>175</v>
      </c>
      <c r="C647" s="4"/>
      <c r="D647" s="4" t="s">
        <v>100</v>
      </c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 x14ac:dyDescent="0.35">
      <c r="A648" s="4" t="s">
        <v>118</v>
      </c>
      <c r="B648" s="4" t="s">
        <v>119</v>
      </c>
      <c r="C648" s="4" t="s">
        <v>120</v>
      </c>
      <c r="D648" s="4" t="s">
        <v>121</v>
      </c>
      <c r="E648" s="4" t="s">
        <v>122</v>
      </c>
      <c r="F648" s="4" t="s">
        <v>123</v>
      </c>
      <c r="G648" s="4" t="s">
        <v>124</v>
      </c>
      <c r="H648" s="4" t="s">
        <v>2</v>
      </c>
      <c r="I648" s="4" t="s">
        <v>125</v>
      </c>
      <c r="J648" s="4" t="s">
        <v>106</v>
      </c>
      <c r="K648" s="4" t="s">
        <v>126</v>
      </c>
      <c r="L648" s="4" t="s">
        <v>127</v>
      </c>
      <c r="M648" s="4" t="s">
        <v>128</v>
      </c>
      <c r="N648" s="4"/>
      <c r="O648" s="4" t="s">
        <v>129</v>
      </c>
      <c r="P648" s="4" t="s">
        <v>130</v>
      </c>
      <c r="Q648" s="4"/>
      <c r="R648" s="4" t="s">
        <v>131</v>
      </c>
      <c r="S648" s="4" t="s">
        <v>121</v>
      </c>
      <c r="T648" s="4" t="s">
        <v>132</v>
      </c>
    </row>
    <row r="649" spans="1:20" x14ac:dyDescent="0.35">
      <c r="A649" s="4"/>
      <c r="B649" s="4" t="s">
        <v>175</v>
      </c>
      <c r="C649" s="4"/>
      <c r="D649" s="4" t="s">
        <v>101</v>
      </c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 x14ac:dyDescent="0.35">
      <c r="A650" s="4" t="s">
        <v>118</v>
      </c>
      <c r="B650" s="4" t="s">
        <v>119</v>
      </c>
      <c r="C650" s="4" t="s">
        <v>120</v>
      </c>
      <c r="D650" s="4" t="s">
        <v>121</v>
      </c>
      <c r="E650" s="4" t="s">
        <v>122</v>
      </c>
      <c r="F650" s="4" t="s">
        <v>123</v>
      </c>
      <c r="G650" s="4" t="s">
        <v>124</v>
      </c>
      <c r="H650" s="4" t="s">
        <v>2</v>
      </c>
      <c r="I650" s="4" t="s">
        <v>125</v>
      </c>
      <c r="J650" s="4" t="s">
        <v>106</v>
      </c>
      <c r="K650" s="4" t="s">
        <v>126</v>
      </c>
      <c r="L650" s="4" t="s">
        <v>127</v>
      </c>
      <c r="M650" s="4" t="s">
        <v>128</v>
      </c>
      <c r="N650" s="4"/>
      <c r="O650" s="4" t="s">
        <v>129</v>
      </c>
      <c r="P650" s="4" t="s">
        <v>130</v>
      </c>
      <c r="Q650" s="4"/>
      <c r="R650" s="4" t="s">
        <v>131</v>
      </c>
      <c r="S650" s="4" t="s">
        <v>121</v>
      </c>
      <c r="T650" s="4" t="s">
        <v>132</v>
      </c>
    </row>
    <row r="651" spans="1:20" x14ac:dyDescent="0.35">
      <c r="A651" s="4"/>
      <c r="B651" s="4" t="s">
        <v>175</v>
      </c>
      <c r="C651" s="4"/>
      <c r="D651" s="4" t="s">
        <v>102</v>
      </c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 s="9" customFormat="1" x14ac:dyDescent="0.35"/>
    <row r="653" spans="1:20" x14ac:dyDescent="0.35">
      <c r="A653" s="10" t="s">
        <v>118</v>
      </c>
      <c r="B653" s="10" t="s">
        <v>119</v>
      </c>
      <c r="C653" s="10" t="s">
        <v>120</v>
      </c>
      <c r="D653" s="10" t="s">
        <v>121</v>
      </c>
      <c r="E653" s="10" t="s">
        <v>122</v>
      </c>
      <c r="F653" s="10" t="s">
        <v>123</v>
      </c>
      <c r="G653" s="10" t="s">
        <v>124</v>
      </c>
      <c r="H653" s="10" t="s">
        <v>2</v>
      </c>
      <c r="I653" s="10" t="s">
        <v>125</v>
      </c>
      <c r="J653" s="10" t="s">
        <v>106</v>
      </c>
      <c r="K653" s="10" t="s">
        <v>126</v>
      </c>
      <c r="L653" s="10" t="s">
        <v>127</v>
      </c>
      <c r="M653" s="10" t="s">
        <v>128</v>
      </c>
      <c r="N653" s="10"/>
      <c r="O653" s="10" t="s">
        <v>129</v>
      </c>
      <c r="P653" s="10" t="s">
        <v>130</v>
      </c>
      <c r="Q653" s="10"/>
      <c r="R653" s="10" t="s">
        <v>131</v>
      </c>
      <c r="S653" s="10" t="s">
        <v>121</v>
      </c>
      <c r="T653" s="10" t="s">
        <v>132</v>
      </c>
    </row>
    <row r="654" spans="1:20" x14ac:dyDescent="0.35">
      <c r="A654" s="10"/>
      <c r="B654" s="10"/>
      <c r="C654" s="10">
        <v>1</v>
      </c>
      <c r="D654" s="10" t="s">
        <v>24</v>
      </c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x14ac:dyDescent="0.35">
      <c r="A655" s="10" t="s">
        <v>118</v>
      </c>
      <c r="B655" s="10" t="s">
        <v>119</v>
      </c>
      <c r="C655" s="10" t="s">
        <v>120</v>
      </c>
      <c r="D655" s="10" t="s">
        <v>121</v>
      </c>
      <c r="E655" s="10" t="s">
        <v>122</v>
      </c>
      <c r="F655" s="10" t="s">
        <v>123</v>
      </c>
      <c r="G655" s="10" t="s">
        <v>124</v>
      </c>
      <c r="H655" s="10" t="s">
        <v>2</v>
      </c>
      <c r="I655" s="10" t="s">
        <v>125</v>
      </c>
      <c r="J655" s="10" t="s">
        <v>106</v>
      </c>
      <c r="K655" s="10" t="s">
        <v>126</v>
      </c>
      <c r="L655" s="10" t="s">
        <v>127</v>
      </c>
      <c r="M655" s="10" t="s">
        <v>128</v>
      </c>
      <c r="N655" s="10"/>
      <c r="O655" s="10" t="s">
        <v>129</v>
      </c>
      <c r="P655" s="10" t="s">
        <v>130</v>
      </c>
      <c r="Q655" s="10"/>
      <c r="R655" s="10" t="s">
        <v>131</v>
      </c>
      <c r="S655" s="10" t="s">
        <v>121</v>
      </c>
      <c r="T655" s="10" t="s">
        <v>132</v>
      </c>
    </row>
    <row r="656" spans="1:20" x14ac:dyDescent="0.35">
      <c r="A656" s="10"/>
      <c r="B656" s="10"/>
      <c r="C656" s="10">
        <v>1</v>
      </c>
      <c r="D656" s="10" t="s">
        <v>25</v>
      </c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x14ac:dyDescent="0.35">
      <c r="A657" s="10" t="s">
        <v>118</v>
      </c>
      <c r="B657" s="10" t="s">
        <v>119</v>
      </c>
      <c r="C657" s="10" t="s">
        <v>120</v>
      </c>
      <c r="D657" s="10" t="s">
        <v>121</v>
      </c>
      <c r="E657" s="10" t="s">
        <v>122</v>
      </c>
      <c r="F657" s="10" t="s">
        <v>123</v>
      </c>
      <c r="G657" s="10" t="s">
        <v>124</v>
      </c>
      <c r="H657" s="10" t="s">
        <v>2</v>
      </c>
      <c r="I657" s="10" t="s">
        <v>125</v>
      </c>
      <c r="J657" s="10" t="s">
        <v>106</v>
      </c>
      <c r="K657" s="10" t="s">
        <v>126</v>
      </c>
      <c r="L657" s="10" t="s">
        <v>127</v>
      </c>
      <c r="M657" s="10" t="s">
        <v>128</v>
      </c>
      <c r="N657" s="10"/>
      <c r="O657" s="10" t="s">
        <v>129</v>
      </c>
      <c r="P657" s="10" t="s">
        <v>130</v>
      </c>
      <c r="Q657" s="10"/>
      <c r="R657" s="10" t="s">
        <v>131</v>
      </c>
      <c r="S657" s="10" t="s">
        <v>121</v>
      </c>
      <c r="T657" s="10" t="s">
        <v>132</v>
      </c>
    </row>
    <row r="658" spans="1:20" x14ac:dyDescent="0.35">
      <c r="A658" s="10"/>
      <c r="B658" s="10"/>
      <c r="C658" s="10">
        <v>1</v>
      </c>
      <c r="D658" s="10" t="s">
        <v>26</v>
      </c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x14ac:dyDescent="0.35">
      <c r="A659" s="10" t="s">
        <v>118</v>
      </c>
      <c r="B659" s="10" t="s">
        <v>119</v>
      </c>
      <c r="C659" s="10" t="s">
        <v>120</v>
      </c>
      <c r="D659" s="10" t="s">
        <v>121</v>
      </c>
      <c r="E659" s="10" t="s">
        <v>122</v>
      </c>
      <c r="F659" s="10" t="s">
        <v>123</v>
      </c>
      <c r="G659" s="10" t="s">
        <v>124</v>
      </c>
      <c r="H659" s="10" t="s">
        <v>2</v>
      </c>
      <c r="I659" s="10" t="s">
        <v>125</v>
      </c>
      <c r="J659" s="10" t="s">
        <v>106</v>
      </c>
      <c r="K659" s="10" t="s">
        <v>126</v>
      </c>
      <c r="L659" s="10" t="s">
        <v>127</v>
      </c>
      <c r="M659" s="10" t="s">
        <v>128</v>
      </c>
      <c r="N659" s="10"/>
      <c r="O659" s="10" t="s">
        <v>129</v>
      </c>
      <c r="P659" s="10" t="s">
        <v>130</v>
      </c>
      <c r="Q659" s="10"/>
      <c r="R659" s="10" t="s">
        <v>131</v>
      </c>
      <c r="S659" s="10" t="s">
        <v>121</v>
      </c>
      <c r="T659" s="10" t="s">
        <v>132</v>
      </c>
    </row>
    <row r="660" spans="1:20" x14ac:dyDescent="0.35">
      <c r="A660" s="10"/>
      <c r="B660" s="10"/>
      <c r="C660" s="10">
        <v>1</v>
      </c>
      <c r="D660" s="10" t="s">
        <v>27</v>
      </c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x14ac:dyDescent="0.35">
      <c r="A661" s="10" t="s">
        <v>118</v>
      </c>
      <c r="B661" s="10" t="s">
        <v>119</v>
      </c>
      <c r="C661" s="10" t="s">
        <v>120</v>
      </c>
      <c r="D661" s="10" t="s">
        <v>121</v>
      </c>
      <c r="E661" s="10" t="s">
        <v>122</v>
      </c>
      <c r="F661" s="10" t="s">
        <v>123</v>
      </c>
      <c r="G661" s="10" t="s">
        <v>124</v>
      </c>
      <c r="H661" s="10" t="s">
        <v>2</v>
      </c>
      <c r="I661" s="10" t="s">
        <v>125</v>
      </c>
      <c r="J661" s="10" t="s">
        <v>106</v>
      </c>
      <c r="K661" s="10" t="s">
        <v>126</v>
      </c>
      <c r="L661" s="10" t="s">
        <v>127</v>
      </c>
      <c r="M661" s="10" t="s">
        <v>128</v>
      </c>
      <c r="N661" s="10"/>
      <c r="O661" s="10" t="s">
        <v>129</v>
      </c>
      <c r="P661" s="10" t="s">
        <v>130</v>
      </c>
      <c r="Q661" s="10"/>
      <c r="R661" s="10" t="s">
        <v>131</v>
      </c>
      <c r="S661" s="10" t="s">
        <v>121</v>
      </c>
      <c r="T661" s="10" t="s">
        <v>132</v>
      </c>
    </row>
    <row r="662" spans="1:20" x14ac:dyDescent="0.35">
      <c r="A662" s="10"/>
      <c r="B662" s="10"/>
      <c r="C662" s="10">
        <v>1</v>
      </c>
      <c r="D662" s="10" t="s">
        <v>28</v>
      </c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x14ac:dyDescent="0.35">
      <c r="A663" s="10" t="s">
        <v>118</v>
      </c>
      <c r="B663" s="10" t="s">
        <v>119</v>
      </c>
      <c r="C663" s="10" t="s">
        <v>120</v>
      </c>
      <c r="D663" s="10" t="s">
        <v>121</v>
      </c>
      <c r="E663" s="10" t="s">
        <v>122</v>
      </c>
      <c r="F663" s="10" t="s">
        <v>123</v>
      </c>
      <c r="G663" s="10" t="s">
        <v>124</v>
      </c>
      <c r="H663" s="10" t="s">
        <v>2</v>
      </c>
      <c r="I663" s="10" t="s">
        <v>125</v>
      </c>
      <c r="J663" s="10" t="s">
        <v>106</v>
      </c>
      <c r="K663" s="10" t="s">
        <v>126</v>
      </c>
      <c r="L663" s="10" t="s">
        <v>127</v>
      </c>
      <c r="M663" s="10" t="s">
        <v>128</v>
      </c>
      <c r="N663" s="10"/>
      <c r="O663" s="10" t="s">
        <v>129</v>
      </c>
      <c r="P663" s="10" t="s">
        <v>130</v>
      </c>
      <c r="Q663" s="10"/>
      <c r="R663" s="10" t="s">
        <v>131</v>
      </c>
      <c r="S663" s="10" t="s">
        <v>121</v>
      </c>
      <c r="T663" s="10" t="s">
        <v>132</v>
      </c>
    </row>
    <row r="664" spans="1:20" x14ac:dyDescent="0.35">
      <c r="A664" s="10"/>
      <c r="B664" s="10"/>
      <c r="C664" s="10">
        <v>1</v>
      </c>
      <c r="D664" s="10" t="s">
        <v>29</v>
      </c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x14ac:dyDescent="0.35">
      <c r="A665" s="10" t="s">
        <v>118</v>
      </c>
      <c r="B665" s="10" t="s">
        <v>119</v>
      </c>
      <c r="C665" s="10" t="s">
        <v>120</v>
      </c>
      <c r="D665" s="10" t="s">
        <v>121</v>
      </c>
      <c r="E665" s="10" t="s">
        <v>122</v>
      </c>
      <c r="F665" s="10" t="s">
        <v>123</v>
      </c>
      <c r="G665" s="10" t="s">
        <v>124</v>
      </c>
      <c r="H665" s="10" t="s">
        <v>2</v>
      </c>
      <c r="I665" s="10" t="s">
        <v>125</v>
      </c>
      <c r="J665" s="10" t="s">
        <v>106</v>
      </c>
      <c r="K665" s="10" t="s">
        <v>126</v>
      </c>
      <c r="L665" s="10" t="s">
        <v>127</v>
      </c>
      <c r="M665" s="10" t="s">
        <v>128</v>
      </c>
      <c r="N665" s="10"/>
      <c r="O665" s="10" t="s">
        <v>129</v>
      </c>
      <c r="P665" s="10" t="s">
        <v>130</v>
      </c>
      <c r="Q665" s="10"/>
      <c r="R665" s="10" t="s">
        <v>131</v>
      </c>
      <c r="S665" s="10" t="s">
        <v>121</v>
      </c>
      <c r="T665" s="10" t="s">
        <v>132</v>
      </c>
    </row>
    <row r="666" spans="1:20" x14ac:dyDescent="0.35">
      <c r="A666" s="10"/>
      <c r="B666" s="10"/>
      <c r="C666" s="10">
        <v>1</v>
      </c>
      <c r="D666" s="10" t="s">
        <v>30</v>
      </c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x14ac:dyDescent="0.35">
      <c r="A667" s="10" t="s">
        <v>118</v>
      </c>
      <c r="B667" s="10" t="s">
        <v>119</v>
      </c>
      <c r="C667" s="10" t="s">
        <v>120</v>
      </c>
      <c r="D667" s="10" t="s">
        <v>121</v>
      </c>
      <c r="E667" s="10" t="s">
        <v>122</v>
      </c>
      <c r="F667" s="10" t="s">
        <v>123</v>
      </c>
      <c r="G667" s="10" t="s">
        <v>124</v>
      </c>
      <c r="H667" s="10" t="s">
        <v>2</v>
      </c>
      <c r="I667" s="10" t="s">
        <v>125</v>
      </c>
      <c r="J667" s="10" t="s">
        <v>106</v>
      </c>
      <c r="K667" s="10" t="s">
        <v>126</v>
      </c>
      <c r="L667" s="10" t="s">
        <v>127</v>
      </c>
      <c r="M667" s="10" t="s">
        <v>128</v>
      </c>
      <c r="N667" s="10"/>
      <c r="O667" s="10" t="s">
        <v>129</v>
      </c>
      <c r="P667" s="10" t="s">
        <v>130</v>
      </c>
      <c r="Q667" s="10"/>
      <c r="R667" s="10" t="s">
        <v>131</v>
      </c>
      <c r="S667" s="10" t="s">
        <v>121</v>
      </c>
      <c r="T667" s="10" t="s">
        <v>132</v>
      </c>
    </row>
    <row r="668" spans="1:20" x14ac:dyDescent="0.35">
      <c r="A668" s="10"/>
      <c r="B668" s="10"/>
      <c r="C668" s="10">
        <v>1</v>
      </c>
      <c r="D668" s="10" t="s">
        <v>31</v>
      </c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x14ac:dyDescent="0.35">
      <c r="A669" s="10" t="s">
        <v>118</v>
      </c>
      <c r="B669" s="10" t="s">
        <v>119</v>
      </c>
      <c r="C669" s="10" t="s">
        <v>120</v>
      </c>
      <c r="D669" s="10" t="s">
        <v>121</v>
      </c>
      <c r="E669" s="10" t="s">
        <v>122</v>
      </c>
      <c r="F669" s="10" t="s">
        <v>123</v>
      </c>
      <c r="G669" s="10" t="s">
        <v>124</v>
      </c>
      <c r="H669" s="10" t="s">
        <v>2</v>
      </c>
      <c r="I669" s="10" t="s">
        <v>125</v>
      </c>
      <c r="J669" s="10" t="s">
        <v>106</v>
      </c>
      <c r="K669" s="10" t="s">
        <v>126</v>
      </c>
      <c r="L669" s="10" t="s">
        <v>127</v>
      </c>
      <c r="M669" s="10" t="s">
        <v>128</v>
      </c>
      <c r="N669" s="10"/>
      <c r="O669" s="10" t="s">
        <v>129</v>
      </c>
      <c r="P669" s="10" t="s">
        <v>130</v>
      </c>
      <c r="Q669" s="10"/>
      <c r="R669" s="10" t="s">
        <v>131</v>
      </c>
      <c r="S669" s="10" t="s">
        <v>121</v>
      </c>
      <c r="T669" s="10" t="s">
        <v>132</v>
      </c>
    </row>
    <row r="670" spans="1:20" x14ac:dyDescent="0.35">
      <c r="A670" s="10"/>
      <c r="B670" s="10"/>
      <c r="C670" s="10">
        <v>1</v>
      </c>
      <c r="D670" s="10" t="s">
        <v>32</v>
      </c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x14ac:dyDescent="0.35">
      <c r="A671" s="10" t="s">
        <v>118</v>
      </c>
      <c r="B671" s="10" t="s">
        <v>119</v>
      </c>
      <c r="C671" s="10" t="s">
        <v>120</v>
      </c>
      <c r="D671" s="10" t="s">
        <v>121</v>
      </c>
      <c r="E671" s="10" t="s">
        <v>122</v>
      </c>
      <c r="F671" s="10" t="s">
        <v>123</v>
      </c>
      <c r="G671" s="10" t="s">
        <v>124</v>
      </c>
      <c r="H671" s="10" t="s">
        <v>2</v>
      </c>
      <c r="I671" s="10" t="s">
        <v>125</v>
      </c>
      <c r="J671" s="10" t="s">
        <v>106</v>
      </c>
      <c r="K671" s="10" t="s">
        <v>126</v>
      </c>
      <c r="L671" s="10" t="s">
        <v>127</v>
      </c>
      <c r="M671" s="10" t="s">
        <v>128</v>
      </c>
      <c r="N671" s="10"/>
      <c r="O671" s="10" t="s">
        <v>129</v>
      </c>
      <c r="P671" s="10" t="s">
        <v>130</v>
      </c>
      <c r="Q671" s="10"/>
      <c r="R671" s="10" t="s">
        <v>131</v>
      </c>
      <c r="S671" s="10" t="s">
        <v>121</v>
      </c>
      <c r="T671" s="10" t="s">
        <v>132</v>
      </c>
    </row>
    <row r="672" spans="1:20" x14ac:dyDescent="0.35">
      <c r="A672" s="10"/>
      <c r="B672" s="10"/>
      <c r="C672" s="10">
        <v>1</v>
      </c>
      <c r="D672" s="10" t="s">
        <v>33</v>
      </c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x14ac:dyDescent="0.35">
      <c r="A673" s="10" t="s">
        <v>118</v>
      </c>
      <c r="B673" s="10" t="s">
        <v>119</v>
      </c>
      <c r="C673" s="10" t="s">
        <v>120</v>
      </c>
      <c r="D673" s="10" t="s">
        <v>121</v>
      </c>
      <c r="E673" s="10" t="s">
        <v>122</v>
      </c>
      <c r="F673" s="10" t="s">
        <v>123</v>
      </c>
      <c r="G673" s="10" t="s">
        <v>124</v>
      </c>
      <c r="H673" s="10" t="s">
        <v>2</v>
      </c>
      <c r="I673" s="10" t="s">
        <v>125</v>
      </c>
      <c r="J673" s="10" t="s">
        <v>106</v>
      </c>
      <c r="K673" s="10" t="s">
        <v>126</v>
      </c>
      <c r="L673" s="10" t="s">
        <v>127</v>
      </c>
      <c r="M673" s="10" t="s">
        <v>128</v>
      </c>
      <c r="N673" s="10"/>
      <c r="O673" s="10" t="s">
        <v>129</v>
      </c>
      <c r="P673" s="10" t="s">
        <v>130</v>
      </c>
      <c r="Q673" s="10"/>
      <c r="R673" s="10" t="s">
        <v>131</v>
      </c>
      <c r="S673" s="10" t="s">
        <v>121</v>
      </c>
      <c r="T673" s="10" t="s">
        <v>132</v>
      </c>
    </row>
    <row r="674" spans="1:20" x14ac:dyDescent="0.35">
      <c r="A674" s="10"/>
      <c r="B674" s="10"/>
      <c r="C674" s="10">
        <v>1</v>
      </c>
      <c r="D674" s="10" t="s">
        <v>34</v>
      </c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x14ac:dyDescent="0.35">
      <c r="A675" s="10" t="s">
        <v>118</v>
      </c>
      <c r="B675" s="10" t="s">
        <v>119</v>
      </c>
      <c r="C675" s="10" t="s">
        <v>120</v>
      </c>
      <c r="D675" s="10" t="s">
        <v>121</v>
      </c>
      <c r="E675" s="10" t="s">
        <v>122</v>
      </c>
      <c r="F675" s="10" t="s">
        <v>123</v>
      </c>
      <c r="G675" s="10" t="s">
        <v>124</v>
      </c>
      <c r="H675" s="10" t="s">
        <v>2</v>
      </c>
      <c r="I675" s="10" t="s">
        <v>125</v>
      </c>
      <c r="J675" s="10" t="s">
        <v>106</v>
      </c>
      <c r="K675" s="10" t="s">
        <v>126</v>
      </c>
      <c r="L675" s="10" t="s">
        <v>127</v>
      </c>
      <c r="M675" s="10" t="s">
        <v>128</v>
      </c>
      <c r="N675" s="10"/>
      <c r="O675" s="10" t="s">
        <v>129</v>
      </c>
      <c r="P675" s="10" t="s">
        <v>130</v>
      </c>
      <c r="Q675" s="10"/>
      <c r="R675" s="10" t="s">
        <v>131</v>
      </c>
      <c r="S675" s="10" t="s">
        <v>121</v>
      </c>
      <c r="T675" s="10" t="s">
        <v>132</v>
      </c>
    </row>
    <row r="676" spans="1:20" x14ac:dyDescent="0.35">
      <c r="A676" s="10"/>
      <c r="B676" s="10"/>
      <c r="C676" s="10">
        <v>1</v>
      </c>
      <c r="D676" s="10" t="s">
        <v>35</v>
      </c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x14ac:dyDescent="0.35">
      <c r="A677" s="10" t="s">
        <v>118</v>
      </c>
      <c r="B677" s="10" t="s">
        <v>119</v>
      </c>
      <c r="C677" s="10" t="s">
        <v>120</v>
      </c>
      <c r="D677" s="10" t="s">
        <v>121</v>
      </c>
      <c r="E677" s="10" t="s">
        <v>122</v>
      </c>
      <c r="F677" s="10" t="s">
        <v>123</v>
      </c>
      <c r="G677" s="10" t="s">
        <v>124</v>
      </c>
      <c r="H677" s="10" t="s">
        <v>2</v>
      </c>
      <c r="I677" s="10" t="s">
        <v>125</v>
      </c>
      <c r="J677" s="10" t="s">
        <v>106</v>
      </c>
      <c r="K677" s="10" t="s">
        <v>126</v>
      </c>
      <c r="L677" s="10" t="s">
        <v>127</v>
      </c>
      <c r="M677" s="10" t="s">
        <v>128</v>
      </c>
      <c r="N677" s="10"/>
      <c r="O677" s="10" t="s">
        <v>129</v>
      </c>
      <c r="P677" s="10" t="s">
        <v>130</v>
      </c>
      <c r="Q677" s="10"/>
      <c r="R677" s="10" t="s">
        <v>131</v>
      </c>
      <c r="S677" s="10" t="s">
        <v>121</v>
      </c>
      <c r="T677" s="10" t="s">
        <v>132</v>
      </c>
    </row>
    <row r="678" spans="1:20" x14ac:dyDescent="0.35">
      <c r="A678" s="10"/>
      <c r="B678" s="10"/>
      <c r="C678" s="10">
        <v>1</v>
      </c>
      <c r="D678" s="10" t="s">
        <v>36</v>
      </c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x14ac:dyDescent="0.35">
      <c r="A679" s="10" t="s">
        <v>118</v>
      </c>
      <c r="B679" s="10" t="s">
        <v>119</v>
      </c>
      <c r="C679" s="10" t="s">
        <v>120</v>
      </c>
      <c r="D679" s="10" t="s">
        <v>121</v>
      </c>
      <c r="E679" s="10" t="s">
        <v>122</v>
      </c>
      <c r="F679" s="10" t="s">
        <v>123</v>
      </c>
      <c r="G679" s="10" t="s">
        <v>124</v>
      </c>
      <c r="H679" s="10" t="s">
        <v>2</v>
      </c>
      <c r="I679" s="10" t="s">
        <v>125</v>
      </c>
      <c r="J679" s="10" t="s">
        <v>106</v>
      </c>
      <c r="K679" s="10" t="s">
        <v>126</v>
      </c>
      <c r="L679" s="10" t="s">
        <v>127</v>
      </c>
      <c r="M679" s="10" t="s">
        <v>128</v>
      </c>
      <c r="N679" s="10"/>
      <c r="O679" s="10" t="s">
        <v>129</v>
      </c>
      <c r="P679" s="10" t="s">
        <v>130</v>
      </c>
      <c r="Q679" s="10"/>
      <c r="R679" s="10" t="s">
        <v>131</v>
      </c>
      <c r="S679" s="10" t="s">
        <v>121</v>
      </c>
      <c r="T679" s="10" t="s">
        <v>132</v>
      </c>
    </row>
    <row r="680" spans="1:20" x14ac:dyDescent="0.35">
      <c r="A680" s="10"/>
      <c r="B680" s="10"/>
      <c r="C680" s="10">
        <v>1</v>
      </c>
      <c r="D680" s="10" t="s">
        <v>37</v>
      </c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x14ac:dyDescent="0.35">
      <c r="A681" s="10" t="s">
        <v>118</v>
      </c>
      <c r="B681" s="10" t="s">
        <v>119</v>
      </c>
      <c r="C681" s="10" t="s">
        <v>120</v>
      </c>
      <c r="D681" s="10" t="s">
        <v>121</v>
      </c>
      <c r="E681" s="10" t="s">
        <v>122</v>
      </c>
      <c r="F681" s="10" t="s">
        <v>123</v>
      </c>
      <c r="G681" s="10" t="s">
        <v>124</v>
      </c>
      <c r="H681" s="10" t="s">
        <v>2</v>
      </c>
      <c r="I681" s="10" t="s">
        <v>125</v>
      </c>
      <c r="J681" s="10" t="s">
        <v>106</v>
      </c>
      <c r="K681" s="10" t="s">
        <v>126</v>
      </c>
      <c r="L681" s="10" t="s">
        <v>127</v>
      </c>
      <c r="M681" s="10" t="s">
        <v>128</v>
      </c>
      <c r="N681" s="10"/>
      <c r="O681" s="10" t="s">
        <v>129</v>
      </c>
      <c r="P681" s="10" t="s">
        <v>130</v>
      </c>
      <c r="Q681" s="10"/>
      <c r="R681" s="10" t="s">
        <v>131</v>
      </c>
      <c r="S681" s="10" t="s">
        <v>121</v>
      </c>
      <c r="T681" s="10" t="s">
        <v>132</v>
      </c>
    </row>
    <row r="682" spans="1:20" x14ac:dyDescent="0.35">
      <c r="A682" s="10"/>
      <c r="B682" s="10"/>
      <c r="C682" s="10">
        <v>1</v>
      </c>
      <c r="D682" s="10" t="s">
        <v>38</v>
      </c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x14ac:dyDescent="0.35">
      <c r="A683" s="10" t="s">
        <v>118</v>
      </c>
      <c r="B683" s="10" t="s">
        <v>119</v>
      </c>
      <c r="C683" s="10" t="s">
        <v>120</v>
      </c>
      <c r="D683" s="10" t="s">
        <v>121</v>
      </c>
      <c r="E683" s="10" t="s">
        <v>122</v>
      </c>
      <c r="F683" s="10" t="s">
        <v>123</v>
      </c>
      <c r="G683" s="10" t="s">
        <v>124</v>
      </c>
      <c r="H683" s="10" t="s">
        <v>2</v>
      </c>
      <c r="I683" s="10" t="s">
        <v>125</v>
      </c>
      <c r="J683" s="10" t="s">
        <v>106</v>
      </c>
      <c r="K683" s="10" t="s">
        <v>126</v>
      </c>
      <c r="L683" s="10" t="s">
        <v>127</v>
      </c>
      <c r="M683" s="10" t="s">
        <v>128</v>
      </c>
      <c r="N683" s="10"/>
      <c r="O683" s="10" t="s">
        <v>129</v>
      </c>
      <c r="P683" s="10" t="s">
        <v>130</v>
      </c>
      <c r="Q683" s="10"/>
      <c r="R683" s="10" t="s">
        <v>131</v>
      </c>
      <c r="S683" s="10" t="s">
        <v>121</v>
      </c>
      <c r="T683" s="10" t="s">
        <v>132</v>
      </c>
    </row>
    <row r="684" spans="1:20" x14ac:dyDescent="0.35">
      <c r="A684" s="10"/>
      <c r="B684" s="10"/>
      <c r="C684" s="10">
        <v>1</v>
      </c>
      <c r="D684" s="10" t="s">
        <v>39</v>
      </c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x14ac:dyDescent="0.35">
      <c r="A685" s="10" t="s">
        <v>118</v>
      </c>
      <c r="B685" s="10" t="s">
        <v>119</v>
      </c>
      <c r="C685" s="10" t="s">
        <v>120</v>
      </c>
      <c r="D685" s="10" t="s">
        <v>121</v>
      </c>
      <c r="E685" s="10" t="s">
        <v>122</v>
      </c>
      <c r="F685" s="10" t="s">
        <v>123</v>
      </c>
      <c r="G685" s="10" t="s">
        <v>124</v>
      </c>
      <c r="H685" s="10" t="s">
        <v>2</v>
      </c>
      <c r="I685" s="10" t="s">
        <v>125</v>
      </c>
      <c r="J685" s="10" t="s">
        <v>106</v>
      </c>
      <c r="K685" s="10" t="s">
        <v>126</v>
      </c>
      <c r="L685" s="10" t="s">
        <v>127</v>
      </c>
      <c r="M685" s="10" t="s">
        <v>128</v>
      </c>
      <c r="N685" s="10"/>
      <c r="O685" s="10" t="s">
        <v>129</v>
      </c>
      <c r="P685" s="10" t="s">
        <v>130</v>
      </c>
      <c r="Q685" s="10"/>
      <c r="R685" s="10" t="s">
        <v>131</v>
      </c>
      <c r="S685" s="10" t="s">
        <v>121</v>
      </c>
      <c r="T685" s="10" t="s">
        <v>132</v>
      </c>
    </row>
    <row r="686" spans="1:20" x14ac:dyDescent="0.35">
      <c r="A686" s="10"/>
      <c r="B686" s="10"/>
      <c r="C686" s="10">
        <v>1</v>
      </c>
      <c r="D686" s="10" t="s">
        <v>40</v>
      </c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x14ac:dyDescent="0.35">
      <c r="A687" s="10" t="s">
        <v>118</v>
      </c>
      <c r="B687" s="10" t="s">
        <v>119</v>
      </c>
      <c r="C687" s="10" t="s">
        <v>120</v>
      </c>
      <c r="D687" s="10" t="s">
        <v>121</v>
      </c>
      <c r="E687" s="10" t="s">
        <v>122</v>
      </c>
      <c r="F687" s="10" t="s">
        <v>123</v>
      </c>
      <c r="G687" s="10" t="s">
        <v>124</v>
      </c>
      <c r="H687" s="10" t="s">
        <v>2</v>
      </c>
      <c r="I687" s="10" t="s">
        <v>125</v>
      </c>
      <c r="J687" s="10" t="s">
        <v>106</v>
      </c>
      <c r="K687" s="10" t="s">
        <v>126</v>
      </c>
      <c r="L687" s="10" t="s">
        <v>127</v>
      </c>
      <c r="M687" s="10" t="s">
        <v>128</v>
      </c>
      <c r="N687" s="10"/>
      <c r="O687" s="10" t="s">
        <v>129</v>
      </c>
      <c r="P687" s="10" t="s">
        <v>130</v>
      </c>
      <c r="Q687" s="10"/>
      <c r="R687" s="10" t="s">
        <v>131</v>
      </c>
      <c r="S687" s="10" t="s">
        <v>121</v>
      </c>
      <c r="T687" s="10" t="s">
        <v>132</v>
      </c>
    </row>
    <row r="688" spans="1:20" x14ac:dyDescent="0.35">
      <c r="A688" s="10"/>
      <c r="B688" s="10"/>
      <c r="C688" s="10">
        <v>1</v>
      </c>
      <c r="D688" s="10" t="s">
        <v>41</v>
      </c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x14ac:dyDescent="0.35">
      <c r="A689" s="10" t="s">
        <v>118</v>
      </c>
      <c r="B689" s="10" t="s">
        <v>119</v>
      </c>
      <c r="C689" s="10" t="s">
        <v>120</v>
      </c>
      <c r="D689" s="10" t="s">
        <v>121</v>
      </c>
      <c r="E689" s="10" t="s">
        <v>122</v>
      </c>
      <c r="F689" s="10" t="s">
        <v>123</v>
      </c>
      <c r="G689" s="10" t="s">
        <v>124</v>
      </c>
      <c r="H689" s="10" t="s">
        <v>2</v>
      </c>
      <c r="I689" s="10" t="s">
        <v>125</v>
      </c>
      <c r="J689" s="10" t="s">
        <v>106</v>
      </c>
      <c r="K689" s="10" t="s">
        <v>126</v>
      </c>
      <c r="L689" s="10" t="s">
        <v>127</v>
      </c>
      <c r="M689" s="10" t="s">
        <v>128</v>
      </c>
      <c r="N689" s="10"/>
      <c r="O689" s="10" t="s">
        <v>129</v>
      </c>
      <c r="P689" s="10" t="s">
        <v>130</v>
      </c>
      <c r="Q689" s="10"/>
      <c r="R689" s="10" t="s">
        <v>131</v>
      </c>
      <c r="S689" s="10" t="s">
        <v>121</v>
      </c>
      <c r="T689" s="10" t="s">
        <v>132</v>
      </c>
    </row>
    <row r="690" spans="1:20" x14ac:dyDescent="0.35">
      <c r="A690" s="10"/>
      <c r="B690" s="10"/>
      <c r="C690" s="10">
        <v>1</v>
      </c>
      <c r="D690" s="10" t="s">
        <v>42</v>
      </c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x14ac:dyDescent="0.35">
      <c r="A691" s="10" t="s">
        <v>118</v>
      </c>
      <c r="B691" s="10" t="s">
        <v>119</v>
      </c>
      <c r="C691" s="10" t="s">
        <v>120</v>
      </c>
      <c r="D691" s="10" t="s">
        <v>121</v>
      </c>
      <c r="E691" s="10" t="s">
        <v>122</v>
      </c>
      <c r="F691" s="10" t="s">
        <v>123</v>
      </c>
      <c r="G691" s="10" t="s">
        <v>124</v>
      </c>
      <c r="H691" s="10" t="s">
        <v>2</v>
      </c>
      <c r="I691" s="10" t="s">
        <v>125</v>
      </c>
      <c r="J691" s="10" t="s">
        <v>106</v>
      </c>
      <c r="K691" s="10" t="s">
        <v>126</v>
      </c>
      <c r="L691" s="10" t="s">
        <v>127</v>
      </c>
      <c r="M691" s="10" t="s">
        <v>128</v>
      </c>
      <c r="N691" s="10"/>
      <c r="O691" s="10" t="s">
        <v>129</v>
      </c>
      <c r="P691" s="10" t="s">
        <v>130</v>
      </c>
      <c r="Q691" s="10"/>
      <c r="R691" s="10" t="s">
        <v>131</v>
      </c>
      <c r="S691" s="10" t="s">
        <v>121</v>
      </c>
      <c r="T691" s="10" t="s">
        <v>132</v>
      </c>
    </row>
    <row r="692" spans="1:20" x14ac:dyDescent="0.35">
      <c r="A692" s="10"/>
      <c r="B692" s="10"/>
      <c r="C692" s="10">
        <v>1</v>
      </c>
      <c r="D692" s="10" t="s">
        <v>43</v>
      </c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x14ac:dyDescent="0.35">
      <c r="A693" s="10" t="s">
        <v>118</v>
      </c>
      <c r="B693" s="10" t="s">
        <v>119</v>
      </c>
      <c r="C693" s="10" t="s">
        <v>120</v>
      </c>
      <c r="D693" s="10" t="s">
        <v>121</v>
      </c>
      <c r="E693" s="10" t="s">
        <v>122</v>
      </c>
      <c r="F693" s="10" t="s">
        <v>123</v>
      </c>
      <c r="G693" s="10" t="s">
        <v>124</v>
      </c>
      <c r="H693" s="10" t="s">
        <v>2</v>
      </c>
      <c r="I693" s="10" t="s">
        <v>125</v>
      </c>
      <c r="J693" s="10" t="s">
        <v>106</v>
      </c>
      <c r="K693" s="10" t="s">
        <v>126</v>
      </c>
      <c r="L693" s="10" t="s">
        <v>127</v>
      </c>
      <c r="M693" s="10" t="s">
        <v>128</v>
      </c>
      <c r="N693" s="10"/>
      <c r="O693" s="10" t="s">
        <v>129</v>
      </c>
      <c r="P693" s="10" t="s">
        <v>130</v>
      </c>
      <c r="Q693" s="10"/>
      <c r="R693" s="10" t="s">
        <v>131</v>
      </c>
      <c r="S693" s="10" t="s">
        <v>121</v>
      </c>
      <c r="T693" s="10" t="s">
        <v>132</v>
      </c>
    </row>
    <row r="694" spans="1:20" x14ac:dyDescent="0.35">
      <c r="A694" s="10"/>
      <c r="B694" s="10"/>
      <c r="C694" s="10">
        <v>1</v>
      </c>
      <c r="D694" s="10" t="s">
        <v>44</v>
      </c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x14ac:dyDescent="0.35">
      <c r="A695" s="10" t="s">
        <v>118</v>
      </c>
      <c r="B695" s="10" t="s">
        <v>119</v>
      </c>
      <c r="C695" s="10" t="s">
        <v>120</v>
      </c>
      <c r="D695" s="10" t="s">
        <v>121</v>
      </c>
      <c r="E695" s="10" t="s">
        <v>122</v>
      </c>
      <c r="F695" s="10" t="s">
        <v>123</v>
      </c>
      <c r="G695" s="10" t="s">
        <v>124</v>
      </c>
      <c r="H695" s="10" t="s">
        <v>2</v>
      </c>
      <c r="I695" s="10" t="s">
        <v>125</v>
      </c>
      <c r="J695" s="10" t="s">
        <v>106</v>
      </c>
      <c r="K695" s="10" t="s">
        <v>126</v>
      </c>
      <c r="L695" s="10" t="s">
        <v>127</v>
      </c>
      <c r="M695" s="10" t="s">
        <v>128</v>
      </c>
      <c r="N695" s="10"/>
      <c r="O695" s="10" t="s">
        <v>129</v>
      </c>
      <c r="P695" s="10" t="s">
        <v>130</v>
      </c>
      <c r="Q695" s="10"/>
      <c r="R695" s="10" t="s">
        <v>131</v>
      </c>
      <c r="S695" s="10" t="s">
        <v>121</v>
      </c>
      <c r="T695" s="10" t="s">
        <v>132</v>
      </c>
    </row>
    <row r="696" spans="1:20" x14ac:dyDescent="0.35">
      <c r="A696" s="10"/>
      <c r="B696" s="10"/>
      <c r="C696" s="10">
        <v>1</v>
      </c>
      <c r="D696" s="10" t="s">
        <v>45</v>
      </c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x14ac:dyDescent="0.35">
      <c r="A697" s="10" t="s">
        <v>118</v>
      </c>
      <c r="B697" s="10" t="s">
        <v>119</v>
      </c>
      <c r="C697" s="10" t="s">
        <v>120</v>
      </c>
      <c r="D697" s="10" t="s">
        <v>121</v>
      </c>
      <c r="E697" s="10" t="s">
        <v>122</v>
      </c>
      <c r="F697" s="10" t="s">
        <v>123</v>
      </c>
      <c r="G697" s="10" t="s">
        <v>124</v>
      </c>
      <c r="H697" s="10" t="s">
        <v>2</v>
      </c>
      <c r="I697" s="10" t="s">
        <v>125</v>
      </c>
      <c r="J697" s="10" t="s">
        <v>106</v>
      </c>
      <c r="K697" s="10" t="s">
        <v>126</v>
      </c>
      <c r="L697" s="10" t="s">
        <v>127</v>
      </c>
      <c r="M697" s="10" t="s">
        <v>128</v>
      </c>
      <c r="N697" s="10"/>
      <c r="O697" s="10" t="s">
        <v>129</v>
      </c>
      <c r="P697" s="10" t="s">
        <v>130</v>
      </c>
      <c r="Q697" s="10"/>
      <c r="R697" s="10" t="s">
        <v>131</v>
      </c>
      <c r="S697" s="10" t="s">
        <v>121</v>
      </c>
      <c r="T697" s="10" t="s">
        <v>132</v>
      </c>
    </row>
    <row r="698" spans="1:20" x14ac:dyDescent="0.35">
      <c r="A698" s="10"/>
      <c r="B698" s="10"/>
      <c r="C698" s="10">
        <v>1</v>
      </c>
      <c r="D698" s="10" t="s">
        <v>46</v>
      </c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x14ac:dyDescent="0.35">
      <c r="A699" s="10" t="s">
        <v>118</v>
      </c>
      <c r="B699" s="10" t="s">
        <v>119</v>
      </c>
      <c r="C699" s="10" t="s">
        <v>120</v>
      </c>
      <c r="D699" s="10" t="s">
        <v>121</v>
      </c>
      <c r="E699" s="10" t="s">
        <v>122</v>
      </c>
      <c r="F699" s="10" t="s">
        <v>123</v>
      </c>
      <c r="G699" s="10" t="s">
        <v>124</v>
      </c>
      <c r="H699" s="10" t="s">
        <v>2</v>
      </c>
      <c r="I699" s="10" t="s">
        <v>125</v>
      </c>
      <c r="J699" s="10" t="s">
        <v>106</v>
      </c>
      <c r="K699" s="10" t="s">
        <v>126</v>
      </c>
      <c r="L699" s="10" t="s">
        <v>127</v>
      </c>
      <c r="M699" s="10" t="s">
        <v>128</v>
      </c>
      <c r="N699" s="10"/>
      <c r="O699" s="10" t="s">
        <v>129</v>
      </c>
      <c r="P699" s="10" t="s">
        <v>130</v>
      </c>
      <c r="Q699" s="10"/>
      <c r="R699" s="10" t="s">
        <v>131</v>
      </c>
      <c r="S699" s="10" t="s">
        <v>121</v>
      </c>
      <c r="T699" s="10" t="s">
        <v>132</v>
      </c>
    </row>
    <row r="700" spans="1:20" x14ac:dyDescent="0.35">
      <c r="A700" s="10"/>
      <c r="B700" s="10"/>
      <c r="C700" s="10">
        <v>1</v>
      </c>
      <c r="D700" s="10" t="s">
        <v>47</v>
      </c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x14ac:dyDescent="0.35">
      <c r="A701" s="10" t="s">
        <v>118</v>
      </c>
      <c r="B701" s="10" t="s">
        <v>119</v>
      </c>
      <c r="C701" s="10" t="s">
        <v>120</v>
      </c>
      <c r="D701" s="10" t="s">
        <v>121</v>
      </c>
      <c r="E701" s="10" t="s">
        <v>122</v>
      </c>
      <c r="F701" s="10" t="s">
        <v>123</v>
      </c>
      <c r="G701" s="10" t="s">
        <v>124</v>
      </c>
      <c r="H701" s="10" t="s">
        <v>2</v>
      </c>
      <c r="I701" s="10" t="s">
        <v>125</v>
      </c>
      <c r="J701" s="10" t="s">
        <v>106</v>
      </c>
      <c r="K701" s="10" t="s">
        <v>126</v>
      </c>
      <c r="L701" s="10" t="s">
        <v>127</v>
      </c>
      <c r="M701" s="10" t="s">
        <v>128</v>
      </c>
      <c r="N701" s="10"/>
      <c r="O701" s="10" t="s">
        <v>129</v>
      </c>
      <c r="P701" s="10" t="s">
        <v>130</v>
      </c>
      <c r="Q701" s="10"/>
      <c r="R701" s="10" t="s">
        <v>131</v>
      </c>
      <c r="S701" s="10" t="s">
        <v>121</v>
      </c>
      <c r="T701" s="10" t="s">
        <v>132</v>
      </c>
    </row>
    <row r="702" spans="1:20" x14ac:dyDescent="0.35">
      <c r="A702" s="10"/>
      <c r="B702" s="10"/>
      <c r="C702" s="10">
        <v>1</v>
      </c>
      <c r="D702" s="10" t="s">
        <v>48</v>
      </c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x14ac:dyDescent="0.35">
      <c r="A703" s="10" t="s">
        <v>118</v>
      </c>
      <c r="B703" s="10" t="s">
        <v>119</v>
      </c>
      <c r="C703" s="10" t="s">
        <v>120</v>
      </c>
      <c r="D703" s="10" t="s">
        <v>121</v>
      </c>
      <c r="E703" s="10" t="s">
        <v>122</v>
      </c>
      <c r="F703" s="10" t="s">
        <v>123</v>
      </c>
      <c r="G703" s="10" t="s">
        <v>124</v>
      </c>
      <c r="H703" s="10" t="s">
        <v>2</v>
      </c>
      <c r="I703" s="10" t="s">
        <v>125</v>
      </c>
      <c r="J703" s="10" t="s">
        <v>106</v>
      </c>
      <c r="K703" s="10" t="s">
        <v>126</v>
      </c>
      <c r="L703" s="10" t="s">
        <v>127</v>
      </c>
      <c r="M703" s="10" t="s">
        <v>128</v>
      </c>
      <c r="N703" s="10"/>
      <c r="O703" s="10" t="s">
        <v>129</v>
      </c>
      <c r="P703" s="10" t="s">
        <v>130</v>
      </c>
      <c r="Q703" s="10"/>
      <c r="R703" s="10" t="s">
        <v>131</v>
      </c>
      <c r="S703" s="10" t="s">
        <v>121</v>
      </c>
      <c r="T703" s="10" t="s">
        <v>132</v>
      </c>
    </row>
    <row r="704" spans="1:20" x14ac:dyDescent="0.35">
      <c r="A704" s="10"/>
      <c r="B704" s="10"/>
      <c r="C704" s="10">
        <v>1</v>
      </c>
      <c r="D704" s="10" t="s">
        <v>49</v>
      </c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x14ac:dyDescent="0.35">
      <c r="A705" s="10" t="s">
        <v>118</v>
      </c>
      <c r="B705" s="10" t="s">
        <v>119</v>
      </c>
      <c r="C705" s="10" t="s">
        <v>120</v>
      </c>
      <c r="D705" s="10" t="s">
        <v>121</v>
      </c>
      <c r="E705" s="10" t="s">
        <v>122</v>
      </c>
      <c r="F705" s="10" t="s">
        <v>123</v>
      </c>
      <c r="G705" s="10" t="s">
        <v>124</v>
      </c>
      <c r="H705" s="10" t="s">
        <v>2</v>
      </c>
      <c r="I705" s="10" t="s">
        <v>125</v>
      </c>
      <c r="J705" s="10" t="s">
        <v>106</v>
      </c>
      <c r="K705" s="10" t="s">
        <v>126</v>
      </c>
      <c r="L705" s="10" t="s">
        <v>127</v>
      </c>
      <c r="M705" s="10" t="s">
        <v>128</v>
      </c>
      <c r="N705" s="10"/>
      <c r="O705" s="10" t="s">
        <v>129</v>
      </c>
      <c r="P705" s="10" t="s">
        <v>130</v>
      </c>
      <c r="Q705" s="10"/>
      <c r="R705" s="10" t="s">
        <v>131</v>
      </c>
      <c r="S705" s="10" t="s">
        <v>121</v>
      </c>
      <c r="T705" s="10" t="s">
        <v>132</v>
      </c>
    </row>
    <row r="706" spans="1:20" x14ac:dyDescent="0.35">
      <c r="A706" s="10"/>
      <c r="B706" s="10"/>
      <c r="C706" s="10">
        <v>1</v>
      </c>
      <c r="D706" s="10" t="s">
        <v>50</v>
      </c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x14ac:dyDescent="0.35">
      <c r="A707" s="10" t="s">
        <v>118</v>
      </c>
      <c r="B707" s="10" t="s">
        <v>119</v>
      </c>
      <c r="C707" s="10" t="s">
        <v>120</v>
      </c>
      <c r="D707" s="10" t="s">
        <v>121</v>
      </c>
      <c r="E707" s="10" t="s">
        <v>122</v>
      </c>
      <c r="F707" s="10" t="s">
        <v>123</v>
      </c>
      <c r="G707" s="10" t="s">
        <v>124</v>
      </c>
      <c r="H707" s="10" t="s">
        <v>2</v>
      </c>
      <c r="I707" s="10" t="s">
        <v>125</v>
      </c>
      <c r="J707" s="10" t="s">
        <v>106</v>
      </c>
      <c r="K707" s="10" t="s">
        <v>126</v>
      </c>
      <c r="L707" s="10" t="s">
        <v>127</v>
      </c>
      <c r="M707" s="10" t="s">
        <v>128</v>
      </c>
      <c r="N707" s="10"/>
      <c r="O707" s="10" t="s">
        <v>129</v>
      </c>
      <c r="P707" s="10" t="s">
        <v>130</v>
      </c>
      <c r="Q707" s="10"/>
      <c r="R707" s="10" t="s">
        <v>131</v>
      </c>
      <c r="S707" s="10" t="s">
        <v>121</v>
      </c>
      <c r="T707" s="10" t="s">
        <v>132</v>
      </c>
    </row>
    <row r="708" spans="1:20" x14ac:dyDescent="0.35">
      <c r="A708" s="10"/>
      <c r="B708" s="10"/>
      <c r="C708" s="10">
        <v>1</v>
      </c>
      <c r="D708" s="10" t="s">
        <v>367</v>
      </c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x14ac:dyDescent="0.35">
      <c r="A709" s="10" t="s">
        <v>118</v>
      </c>
      <c r="B709" s="10" t="s">
        <v>119</v>
      </c>
      <c r="C709" s="10" t="s">
        <v>120</v>
      </c>
      <c r="D709" s="10" t="s">
        <v>121</v>
      </c>
      <c r="E709" s="10" t="s">
        <v>122</v>
      </c>
      <c r="F709" s="10" t="s">
        <v>123</v>
      </c>
      <c r="G709" s="10" t="s">
        <v>124</v>
      </c>
      <c r="H709" s="10" t="s">
        <v>2</v>
      </c>
      <c r="I709" s="10" t="s">
        <v>125</v>
      </c>
      <c r="J709" s="10" t="s">
        <v>106</v>
      </c>
      <c r="K709" s="10" t="s">
        <v>126</v>
      </c>
      <c r="L709" s="10" t="s">
        <v>127</v>
      </c>
      <c r="M709" s="10" t="s">
        <v>128</v>
      </c>
      <c r="N709" s="10"/>
      <c r="O709" s="10" t="s">
        <v>129</v>
      </c>
      <c r="P709" s="10" t="s">
        <v>130</v>
      </c>
      <c r="Q709" s="10"/>
      <c r="R709" s="10" t="s">
        <v>131</v>
      </c>
      <c r="S709" s="10" t="s">
        <v>121</v>
      </c>
      <c r="T709" s="10" t="s">
        <v>132</v>
      </c>
    </row>
    <row r="710" spans="1:20" x14ac:dyDescent="0.35">
      <c r="A710" s="10"/>
      <c r="B710" s="10"/>
      <c r="C710" s="10">
        <v>1</v>
      </c>
      <c r="D710" s="10" t="s">
        <v>51</v>
      </c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x14ac:dyDescent="0.35">
      <c r="A711" s="10" t="s">
        <v>118</v>
      </c>
      <c r="B711" s="10" t="s">
        <v>119</v>
      </c>
      <c r="C711" s="10" t="s">
        <v>120</v>
      </c>
      <c r="D711" s="10" t="s">
        <v>121</v>
      </c>
      <c r="E711" s="10" t="s">
        <v>122</v>
      </c>
      <c r="F711" s="10" t="s">
        <v>123</v>
      </c>
      <c r="G711" s="10" t="s">
        <v>124</v>
      </c>
      <c r="H711" s="10" t="s">
        <v>2</v>
      </c>
      <c r="I711" s="10" t="s">
        <v>125</v>
      </c>
      <c r="J711" s="10" t="s">
        <v>106</v>
      </c>
      <c r="K711" s="10" t="s">
        <v>126</v>
      </c>
      <c r="L711" s="10" t="s">
        <v>127</v>
      </c>
      <c r="M711" s="10" t="s">
        <v>128</v>
      </c>
      <c r="N711" s="10"/>
      <c r="O711" s="10" t="s">
        <v>129</v>
      </c>
      <c r="P711" s="10" t="s">
        <v>130</v>
      </c>
      <c r="Q711" s="10"/>
      <c r="R711" s="10" t="s">
        <v>131</v>
      </c>
      <c r="S711" s="10" t="s">
        <v>121</v>
      </c>
      <c r="T711" s="10" t="s">
        <v>132</v>
      </c>
    </row>
    <row r="712" spans="1:20" x14ac:dyDescent="0.35">
      <c r="A712" s="10"/>
      <c r="B712" s="10"/>
      <c r="C712" s="10">
        <v>1</v>
      </c>
      <c r="D712" s="10" t="s">
        <v>52</v>
      </c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x14ac:dyDescent="0.35">
      <c r="A713" s="10" t="s">
        <v>118</v>
      </c>
      <c r="B713" s="10" t="s">
        <v>119</v>
      </c>
      <c r="C713" s="10" t="s">
        <v>120</v>
      </c>
      <c r="D713" s="10" t="s">
        <v>121</v>
      </c>
      <c r="E713" s="10" t="s">
        <v>122</v>
      </c>
      <c r="F713" s="10" t="s">
        <v>123</v>
      </c>
      <c r="G713" s="10" t="s">
        <v>124</v>
      </c>
      <c r="H713" s="10" t="s">
        <v>2</v>
      </c>
      <c r="I713" s="10" t="s">
        <v>125</v>
      </c>
      <c r="J713" s="10" t="s">
        <v>106</v>
      </c>
      <c r="K713" s="10" t="s">
        <v>126</v>
      </c>
      <c r="L713" s="10" t="s">
        <v>127</v>
      </c>
      <c r="M713" s="10" t="s">
        <v>128</v>
      </c>
      <c r="N713" s="10"/>
      <c r="O713" s="10" t="s">
        <v>129</v>
      </c>
      <c r="P713" s="10" t="s">
        <v>130</v>
      </c>
      <c r="Q713" s="10"/>
      <c r="R713" s="10" t="s">
        <v>131</v>
      </c>
      <c r="S713" s="10" t="s">
        <v>121</v>
      </c>
      <c r="T713" s="10" t="s">
        <v>132</v>
      </c>
    </row>
    <row r="714" spans="1:20" x14ac:dyDescent="0.35">
      <c r="A714" s="10"/>
      <c r="B714" s="10"/>
      <c r="C714" s="10">
        <v>1</v>
      </c>
      <c r="D714" s="10" t="s">
        <v>53</v>
      </c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x14ac:dyDescent="0.35">
      <c r="A715" s="10" t="s">
        <v>118</v>
      </c>
      <c r="B715" s="10" t="s">
        <v>119</v>
      </c>
      <c r="C715" s="10" t="s">
        <v>120</v>
      </c>
      <c r="D715" s="10" t="s">
        <v>121</v>
      </c>
      <c r="E715" s="10" t="s">
        <v>122</v>
      </c>
      <c r="F715" s="10" t="s">
        <v>123</v>
      </c>
      <c r="G715" s="10" t="s">
        <v>124</v>
      </c>
      <c r="H715" s="10" t="s">
        <v>2</v>
      </c>
      <c r="I715" s="10" t="s">
        <v>125</v>
      </c>
      <c r="J715" s="10" t="s">
        <v>106</v>
      </c>
      <c r="K715" s="10" t="s">
        <v>126</v>
      </c>
      <c r="L715" s="10" t="s">
        <v>127</v>
      </c>
      <c r="M715" s="10" t="s">
        <v>128</v>
      </c>
      <c r="N715" s="10"/>
      <c r="O715" s="10" t="s">
        <v>129</v>
      </c>
      <c r="P715" s="10" t="s">
        <v>130</v>
      </c>
      <c r="Q715" s="10"/>
      <c r="R715" s="10" t="s">
        <v>131</v>
      </c>
      <c r="S715" s="10" t="s">
        <v>121</v>
      </c>
      <c r="T715" s="10" t="s">
        <v>132</v>
      </c>
    </row>
    <row r="716" spans="1:20" x14ac:dyDescent="0.35">
      <c r="A716" s="10"/>
      <c r="B716" s="10"/>
      <c r="C716" s="10">
        <v>1</v>
      </c>
      <c r="D716" s="10" t="s">
        <v>54</v>
      </c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x14ac:dyDescent="0.35">
      <c r="A717" s="10" t="s">
        <v>118</v>
      </c>
      <c r="B717" s="10" t="s">
        <v>119</v>
      </c>
      <c r="C717" s="10" t="s">
        <v>120</v>
      </c>
      <c r="D717" s="10" t="s">
        <v>121</v>
      </c>
      <c r="E717" s="10" t="s">
        <v>122</v>
      </c>
      <c r="F717" s="10" t="s">
        <v>123</v>
      </c>
      <c r="G717" s="10" t="s">
        <v>124</v>
      </c>
      <c r="H717" s="10" t="s">
        <v>2</v>
      </c>
      <c r="I717" s="10" t="s">
        <v>125</v>
      </c>
      <c r="J717" s="10" t="s">
        <v>106</v>
      </c>
      <c r="K717" s="10" t="s">
        <v>126</v>
      </c>
      <c r="L717" s="10" t="s">
        <v>127</v>
      </c>
      <c r="M717" s="10" t="s">
        <v>128</v>
      </c>
      <c r="N717" s="10"/>
      <c r="O717" s="10" t="s">
        <v>129</v>
      </c>
      <c r="P717" s="10" t="s">
        <v>130</v>
      </c>
      <c r="Q717" s="10"/>
      <c r="R717" s="10" t="s">
        <v>131</v>
      </c>
      <c r="S717" s="10" t="s">
        <v>121</v>
      </c>
      <c r="T717" s="10" t="s">
        <v>132</v>
      </c>
    </row>
    <row r="718" spans="1:20" x14ac:dyDescent="0.35">
      <c r="A718" s="10"/>
      <c r="B718" s="10"/>
      <c r="C718" s="10">
        <v>1</v>
      </c>
      <c r="D718" s="10" t="s">
        <v>55</v>
      </c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x14ac:dyDescent="0.35">
      <c r="A719" s="10" t="s">
        <v>118</v>
      </c>
      <c r="B719" s="10" t="s">
        <v>119</v>
      </c>
      <c r="C719" s="10" t="s">
        <v>120</v>
      </c>
      <c r="D719" s="10" t="s">
        <v>121</v>
      </c>
      <c r="E719" s="10" t="s">
        <v>122</v>
      </c>
      <c r="F719" s="10" t="s">
        <v>123</v>
      </c>
      <c r="G719" s="10" t="s">
        <v>124</v>
      </c>
      <c r="H719" s="10" t="s">
        <v>2</v>
      </c>
      <c r="I719" s="10" t="s">
        <v>125</v>
      </c>
      <c r="J719" s="10" t="s">
        <v>106</v>
      </c>
      <c r="K719" s="10" t="s">
        <v>126</v>
      </c>
      <c r="L719" s="10" t="s">
        <v>127</v>
      </c>
      <c r="M719" s="10" t="s">
        <v>128</v>
      </c>
      <c r="N719" s="10"/>
      <c r="O719" s="10" t="s">
        <v>129</v>
      </c>
      <c r="P719" s="10" t="s">
        <v>130</v>
      </c>
      <c r="Q719" s="10"/>
      <c r="R719" s="10" t="s">
        <v>131</v>
      </c>
      <c r="S719" s="10" t="s">
        <v>121</v>
      </c>
      <c r="T719" s="10" t="s">
        <v>132</v>
      </c>
    </row>
    <row r="720" spans="1:20" x14ac:dyDescent="0.35">
      <c r="A720" s="10"/>
      <c r="B720" s="10"/>
      <c r="C720" s="10">
        <v>1</v>
      </c>
      <c r="D720" s="10" t="s">
        <v>56</v>
      </c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x14ac:dyDescent="0.35">
      <c r="A721" s="10" t="s">
        <v>118</v>
      </c>
      <c r="B721" s="10" t="s">
        <v>119</v>
      </c>
      <c r="C721" s="10" t="s">
        <v>120</v>
      </c>
      <c r="D721" s="10" t="s">
        <v>121</v>
      </c>
      <c r="E721" s="10" t="s">
        <v>122</v>
      </c>
      <c r="F721" s="10" t="s">
        <v>123</v>
      </c>
      <c r="G721" s="10" t="s">
        <v>124</v>
      </c>
      <c r="H721" s="10" t="s">
        <v>2</v>
      </c>
      <c r="I721" s="10" t="s">
        <v>125</v>
      </c>
      <c r="J721" s="10" t="s">
        <v>106</v>
      </c>
      <c r="K721" s="10" t="s">
        <v>126</v>
      </c>
      <c r="L721" s="10" t="s">
        <v>127</v>
      </c>
      <c r="M721" s="10" t="s">
        <v>128</v>
      </c>
      <c r="N721" s="10"/>
      <c r="O721" s="10" t="s">
        <v>129</v>
      </c>
      <c r="P721" s="10" t="s">
        <v>130</v>
      </c>
      <c r="Q721" s="10"/>
      <c r="R721" s="10" t="s">
        <v>131</v>
      </c>
      <c r="S721" s="10" t="s">
        <v>121</v>
      </c>
      <c r="T721" s="10" t="s">
        <v>132</v>
      </c>
    </row>
    <row r="722" spans="1:20" x14ac:dyDescent="0.35">
      <c r="A722" s="10"/>
      <c r="B722" s="10"/>
      <c r="C722" s="10">
        <v>1</v>
      </c>
      <c r="D722" s="10" t="s">
        <v>57</v>
      </c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x14ac:dyDescent="0.35">
      <c r="A723" s="10" t="s">
        <v>118</v>
      </c>
      <c r="B723" s="10" t="s">
        <v>119</v>
      </c>
      <c r="C723" s="10" t="s">
        <v>120</v>
      </c>
      <c r="D723" s="10" t="s">
        <v>121</v>
      </c>
      <c r="E723" s="10" t="s">
        <v>122</v>
      </c>
      <c r="F723" s="10" t="s">
        <v>123</v>
      </c>
      <c r="G723" s="10" t="s">
        <v>124</v>
      </c>
      <c r="H723" s="10" t="s">
        <v>2</v>
      </c>
      <c r="I723" s="10" t="s">
        <v>125</v>
      </c>
      <c r="J723" s="10" t="s">
        <v>106</v>
      </c>
      <c r="K723" s="10" t="s">
        <v>126</v>
      </c>
      <c r="L723" s="10" t="s">
        <v>127</v>
      </c>
      <c r="M723" s="10" t="s">
        <v>128</v>
      </c>
      <c r="N723" s="10"/>
      <c r="O723" s="10" t="s">
        <v>129</v>
      </c>
      <c r="P723" s="10" t="s">
        <v>130</v>
      </c>
      <c r="Q723" s="10"/>
      <c r="R723" s="10" t="s">
        <v>131</v>
      </c>
      <c r="S723" s="10" t="s">
        <v>121</v>
      </c>
      <c r="T723" s="10" t="s">
        <v>132</v>
      </c>
    </row>
    <row r="724" spans="1:20" x14ac:dyDescent="0.35">
      <c r="A724" s="10"/>
      <c r="B724" s="10"/>
      <c r="C724" s="10">
        <v>1</v>
      </c>
      <c r="D724" s="10" t="s">
        <v>58</v>
      </c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x14ac:dyDescent="0.35">
      <c r="A725" s="10" t="s">
        <v>118</v>
      </c>
      <c r="B725" s="10" t="s">
        <v>119</v>
      </c>
      <c r="C725" s="10" t="s">
        <v>120</v>
      </c>
      <c r="D725" s="10" t="s">
        <v>121</v>
      </c>
      <c r="E725" s="10" t="s">
        <v>122</v>
      </c>
      <c r="F725" s="10" t="s">
        <v>123</v>
      </c>
      <c r="G725" s="10" t="s">
        <v>124</v>
      </c>
      <c r="H725" s="10" t="s">
        <v>2</v>
      </c>
      <c r="I725" s="10" t="s">
        <v>125</v>
      </c>
      <c r="J725" s="10" t="s">
        <v>106</v>
      </c>
      <c r="K725" s="10" t="s">
        <v>126</v>
      </c>
      <c r="L725" s="10" t="s">
        <v>127</v>
      </c>
      <c r="M725" s="10" t="s">
        <v>128</v>
      </c>
      <c r="N725" s="10"/>
      <c r="O725" s="10" t="s">
        <v>129</v>
      </c>
      <c r="P725" s="10" t="s">
        <v>130</v>
      </c>
      <c r="Q725" s="10"/>
      <c r="R725" s="10" t="s">
        <v>131</v>
      </c>
      <c r="S725" s="10" t="s">
        <v>121</v>
      </c>
      <c r="T725" s="10" t="s">
        <v>132</v>
      </c>
    </row>
    <row r="726" spans="1:20" x14ac:dyDescent="0.35">
      <c r="A726" s="10"/>
      <c r="B726" s="10"/>
      <c r="C726" s="10">
        <v>1</v>
      </c>
      <c r="D726" s="10" t="s">
        <v>59</v>
      </c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x14ac:dyDescent="0.35">
      <c r="A727" s="10" t="s">
        <v>118</v>
      </c>
      <c r="B727" s="10" t="s">
        <v>119</v>
      </c>
      <c r="C727" s="10" t="s">
        <v>120</v>
      </c>
      <c r="D727" s="10" t="s">
        <v>121</v>
      </c>
      <c r="E727" s="10" t="s">
        <v>122</v>
      </c>
      <c r="F727" s="10" t="s">
        <v>123</v>
      </c>
      <c r="G727" s="10" t="s">
        <v>124</v>
      </c>
      <c r="H727" s="10" t="s">
        <v>2</v>
      </c>
      <c r="I727" s="10" t="s">
        <v>125</v>
      </c>
      <c r="J727" s="10" t="s">
        <v>106</v>
      </c>
      <c r="K727" s="10" t="s">
        <v>126</v>
      </c>
      <c r="L727" s="10" t="s">
        <v>127</v>
      </c>
      <c r="M727" s="10" t="s">
        <v>128</v>
      </c>
      <c r="N727" s="10"/>
      <c r="O727" s="10" t="s">
        <v>129</v>
      </c>
      <c r="P727" s="10" t="s">
        <v>130</v>
      </c>
      <c r="Q727" s="10"/>
      <c r="R727" s="10" t="s">
        <v>131</v>
      </c>
      <c r="S727" s="10" t="s">
        <v>121</v>
      </c>
      <c r="T727" s="10" t="s">
        <v>132</v>
      </c>
    </row>
    <row r="728" spans="1:20" x14ac:dyDescent="0.35">
      <c r="A728" s="10"/>
      <c r="B728" s="10"/>
      <c r="C728" s="10">
        <v>1</v>
      </c>
      <c r="D728" s="10" t="s">
        <v>60</v>
      </c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x14ac:dyDescent="0.35">
      <c r="A729" s="10" t="s">
        <v>118</v>
      </c>
      <c r="B729" s="10" t="s">
        <v>119</v>
      </c>
      <c r="C729" s="10" t="s">
        <v>120</v>
      </c>
      <c r="D729" s="10" t="s">
        <v>121</v>
      </c>
      <c r="E729" s="10" t="s">
        <v>122</v>
      </c>
      <c r="F729" s="10" t="s">
        <v>123</v>
      </c>
      <c r="G729" s="10" t="s">
        <v>124</v>
      </c>
      <c r="H729" s="10" t="s">
        <v>2</v>
      </c>
      <c r="I729" s="10" t="s">
        <v>125</v>
      </c>
      <c r="J729" s="10" t="s">
        <v>106</v>
      </c>
      <c r="K729" s="10" t="s">
        <v>126</v>
      </c>
      <c r="L729" s="10" t="s">
        <v>127</v>
      </c>
      <c r="M729" s="10" t="s">
        <v>128</v>
      </c>
      <c r="N729" s="10"/>
      <c r="O729" s="10" t="s">
        <v>129</v>
      </c>
      <c r="P729" s="10" t="s">
        <v>130</v>
      </c>
      <c r="Q729" s="10"/>
      <c r="R729" s="10" t="s">
        <v>131</v>
      </c>
      <c r="S729" s="10" t="s">
        <v>121</v>
      </c>
      <c r="T729" s="10" t="s">
        <v>132</v>
      </c>
    </row>
    <row r="730" spans="1:20" x14ac:dyDescent="0.35">
      <c r="A730" s="10"/>
      <c r="B730" s="10"/>
      <c r="C730" s="10">
        <v>1</v>
      </c>
      <c r="D730" s="10" t="s">
        <v>61</v>
      </c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x14ac:dyDescent="0.35">
      <c r="A731" s="10" t="s">
        <v>118</v>
      </c>
      <c r="B731" s="10" t="s">
        <v>119</v>
      </c>
      <c r="C731" s="10" t="s">
        <v>120</v>
      </c>
      <c r="D731" s="10" t="s">
        <v>121</v>
      </c>
      <c r="E731" s="10" t="s">
        <v>122</v>
      </c>
      <c r="F731" s="10" t="s">
        <v>123</v>
      </c>
      <c r="G731" s="10" t="s">
        <v>124</v>
      </c>
      <c r="H731" s="10" t="s">
        <v>2</v>
      </c>
      <c r="I731" s="10" t="s">
        <v>125</v>
      </c>
      <c r="J731" s="10" t="s">
        <v>106</v>
      </c>
      <c r="K731" s="10" t="s">
        <v>126</v>
      </c>
      <c r="L731" s="10" t="s">
        <v>127</v>
      </c>
      <c r="M731" s="10" t="s">
        <v>128</v>
      </c>
      <c r="N731" s="10"/>
      <c r="O731" s="10" t="s">
        <v>129</v>
      </c>
      <c r="P731" s="10" t="s">
        <v>130</v>
      </c>
      <c r="Q731" s="10"/>
      <c r="R731" s="10" t="s">
        <v>131</v>
      </c>
      <c r="S731" s="10" t="s">
        <v>121</v>
      </c>
      <c r="T731" s="10" t="s">
        <v>132</v>
      </c>
    </row>
    <row r="732" spans="1:20" x14ac:dyDescent="0.35">
      <c r="A732" s="10"/>
      <c r="B732" s="10"/>
      <c r="C732" s="10">
        <v>1</v>
      </c>
      <c r="D732" s="10" t="s">
        <v>62</v>
      </c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x14ac:dyDescent="0.35">
      <c r="A733" s="10" t="s">
        <v>118</v>
      </c>
      <c r="B733" s="10" t="s">
        <v>119</v>
      </c>
      <c r="C733" s="10" t="s">
        <v>120</v>
      </c>
      <c r="D733" s="10" t="s">
        <v>121</v>
      </c>
      <c r="E733" s="10" t="s">
        <v>122</v>
      </c>
      <c r="F733" s="10" t="s">
        <v>123</v>
      </c>
      <c r="G733" s="10" t="s">
        <v>124</v>
      </c>
      <c r="H733" s="10" t="s">
        <v>2</v>
      </c>
      <c r="I733" s="10" t="s">
        <v>125</v>
      </c>
      <c r="J733" s="10" t="s">
        <v>106</v>
      </c>
      <c r="K733" s="10" t="s">
        <v>126</v>
      </c>
      <c r="L733" s="10" t="s">
        <v>127</v>
      </c>
      <c r="M733" s="10" t="s">
        <v>128</v>
      </c>
      <c r="N733" s="10"/>
      <c r="O733" s="10" t="s">
        <v>129</v>
      </c>
      <c r="P733" s="10" t="s">
        <v>130</v>
      </c>
      <c r="Q733" s="10"/>
      <c r="R733" s="10" t="s">
        <v>131</v>
      </c>
      <c r="S733" s="10" t="s">
        <v>121</v>
      </c>
      <c r="T733" s="10" t="s">
        <v>132</v>
      </c>
    </row>
    <row r="734" spans="1:20" x14ac:dyDescent="0.35">
      <c r="A734" s="10"/>
      <c r="B734" s="10"/>
      <c r="C734" s="10">
        <v>1</v>
      </c>
      <c r="D734" s="10" t="s">
        <v>63</v>
      </c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x14ac:dyDescent="0.35">
      <c r="A735" s="10" t="s">
        <v>118</v>
      </c>
      <c r="B735" s="10" t="s">
        <v>119</v>
      </c>
      <c r="C735" s="10" t="s">
        <v>120</v>
      </c>
      <c r="D735" s="10" t="s">
        <v>121</v>
      </c>
      <c r="E735" s="10" t="s">
        <v>122</v>
      </c>
      <c r="F735" s="10" t="s">
        <v>123</v>
      </c>
      <c r="G735" s="10" t="s">
        <v>124</v>
      </c>
      <c r="H735" s="10" t="s">
        <v>2</v>
      </c>
      <c r="I735" s="10" t="s">
        <v>125</v>
      </c>
      <c r="J735" s="10" t="s">
        <v>106</v>
      </c>
      <c r="K735" s="10" t="s">
        <v>126</v>
      </c>
      <c r="L735" s="10" t="s">
        <v>127</v>
      </c>
      <c r="M735" s="10" t="s">
        <v>128</v>
      </c>
      <c r="N735" s="10"/>
      <c r="O735" s="10" t="s">
        <v>129</v>
      </c>
      <c r="P735" s="10" t="s">
        <v>130</v>
      </c>
      <c r="Q735" s="10"/>
      <c r="R735" s="10" t="s">
        <v>131</v>
      </c>
      <c r="S735" s="10" t="s">
        <v>121</v>
      </c>
      <c r="T735" s="10" t="s">
        <v>132</v>
      </c>
    </row>
    <row r="736" spans="1:20" x14ac:dyDescent="0.35">
      <c r="A736" s="10"/>
      <c r="B736" s="10"/>
      <c r="C736" s="10">
        <v>1</v>
      </c>
      <c r="D736" s="10" t="s">
        <v>64</v>
      </c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x14ac:dyDescent="0.35">
      <c r="A737" s="10" t="s">
        <v>118</v>
      </c>
      <c r="B737" s="10" t="s">
        <v>119</v>
      </c>
      <c r="C737" s="10" t="s">
        <v>120</v>
      </c>
      <c r="D737" s="10" t="s">
        <v>121</v>
      </c>
      <c r="E737" s="10" t="s">
        <v>122</v>
      </c>
      <c r="F737" s="10" t="s">
        <v>123</v>
      </c>
      <c r="G737" s="10" t="s">
        <v>124</v>
      </c>
      <c r="H737" s="10" t="s">
        <v>2</v>
      </c>
      <c r="I737" s="10" t="s">
        <v>125</v>
      </c>
      <c r="J737" s="10" t="s">
        <v>106</v>
      </c>
      <c r="K737" s="10" t="s">
        <v>126</v>
      </c>
      <c r="L737" s="10" t="s">
        <v>127</v>
      </c>
      <c r="M737" s="10" t="s">
        <v>128</v>
      </c>
      <c r="N737" s="10"/>
      <c r="O737" s="10" t="s">
        <v>129</v>
      </c>
      <c r="P737" s="10" t="s">
        <v>130</v>
      </c>
      <c r="Q737" s="10"/>
      <c r="R737" s="10" t="s">
        <v>131</v>
      </c>
      <c r="S737" s="10" t="s">
        <v>121</v>
      </c>
      <c r="T737" s="10" t="s">
        <v>132</v>
      </c>
    </row>
    <row r="738" spans="1:20" x14ac:dyDescent="0.35">
      <c r="A738" s="10"/>
      <c r="B738" s="10"/>
      <c r="C738" s="10">
        <v>1</v>
      </c>
      <c r="D738" s="10" t="s">
        <v>65</v>
      </c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x14ac:dyDescent="0.35">
      <c r="A739" s="10" t="s">
        <v>118</v>
      </c>
      <c r="B739" s="10" t="s">
        <v>119</v>
      </c>
      <c r="C739" s="10" t="s">
        <v>120</v>
      </c>
      <c r="D739" s="10" t="s">
        <v>121</v>
      </c>
      <c r="E739" s="10" t="s">
        <v>122</v>
      </c>
      <c r="F739" s="10" t="s">
        <v>123</v>
      </c>
      <c r="G739" s="10" t="s">
        <v>124</v>
      </c>
      <c r="H739" s="10" t="s">
        <v>2</v>
      </c>
      <c r="I739" s="10" t="s">
        <v>125</v>
      </c>
      <c r="J739" s="10" t="s">
        <v>106</v>
      </c>
      <c r="K739" s="10" t="s">
        <v>126</v>
      </c>
      <c r="L739" s="10" t="s">
        <v>127</v>
      </c>
      <c r="M739" s="10" t="s">
        <v>128</v>
      </c>
      <c r="N739" s="10"/>
      <c r="O739" s="10" t="s">
        <v>129</v>
      </c>
      <c r="P739" s="10" t="s">
        <v>130</v>
      </c>
      <c r="Q739" s="10"/>
      <c r="R739" s="10" t="s">
        <v>131</v>
      </c>
      <c r="S739" s="10" t="s">
        <v>121</v>
      </c>
      <c r="T739" s="10" t="s">
        <v>132</v>
      </c>
    </row>
    <row r="740" spans="1:20" x14ac:dyDescent="0.35">
      <c r="A740" s="10"/>
      <c r="B740" s="10"/>
      <c r="C740" s="10">
        <v>1</v>
      </c>
      <c r="D740" s="10" t="s">
        <v>66</v>
      </c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x14ac:dyDescent="0.35">
      <c r="A741" s="10" t="s">
        <v>118</v>
      </c>
      <c r="B741" s="10" t="s">
        <v>119</v>
      </c>
      <c r="C741" s="10" t="s">
        <v>120</v>
      </c>
      <c r="D741" s="10" t="s">
        <v>121</v>
      </c>
      <c r="E741" s="10" t="s">
        <v>122</v>
      </c>
      <c r="F741" s="10" t="s">
        <v>123</v>
      </c>
      <c r="G741" s="10" t="s">
        <v>124</v>
      </c>
      <c r="H741" s="10" t="s">
        <v>2</v>
      </c>
      <c r="I741" s="10" t="s">
        <v>125</v>
      </c>
      <c r="J741" s="10" t="s">
        <v>106</v>
      </c>
      <c r="K741" s="10" t="s">
        <v>126</v>
      </c>
      <c r="L741" s="10" t="s">
        <v>127</v>
      </c>
      <c r="M741" s="10" t="s">
        <v>128</v>
      </c>
      <c r="N741" s="10"/>
      <c r="O741" s="10" t="s">
        <v>129</v>
      </c>
      <c r="P741" s="10" t="s">
        <v>130</v>
      </c>
      <c r="Q741" s="10"/>
      <c r="R741" s="10" t="s">
        <v>131</v>
      </c>
      <c r="S741" s="10" t="s">
        <v>121</v>
      </c>
      <c r="T741" s="10" t="s">
        <v>132</v>
      </c>
    </row>
    <row r="742" spans="1:20" x14ac:dyDescent="0.35">
      <c r="A742" s="10"/>
      <c r="B742" s="10"/>
      <c r="C742" s="10">
        <v>1</v>
      </c>
      <c r="D742" s="10" t="s">
        <v>287</v>
      </c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x14ac:dyDescent="0.35">
      <c r="A743" s="10" t="s">
        <v>118</v>
      </c>
      <c r="B743" s="10" t="s">
        <v>119</v>
      </c>
      <c r="C743" s="10" t="s">
        <v>120</v>
      </c>
      <c r="D743" s="10" t="s">
        <v>121</v>
      </c>
      <c r="E743" s="10" t="s">
        <v>122</v>
      </c>
      <c r="F743" s="10" t="s">
        <v>123</v>
      </c>
      <c r="G743" s="10" t="s">
        <v>124</v>
      </c>
      <c r="H743" s="10" t="s">
        <v>2</v>
      </c>
      <c r="I743" s="10" t="s">
        <v>125</v>
      </c>
      <c r="J743" s="10" t="s">
        <v>106</v>
      </c>
      <c r="K743" s="10" t="s">
        <v>126</v>
      </c>
      <c r="L743" s="10" t="s">
        <v>127</v>
      </c>
      <c r="M743" s="10" t="s">
        <v>128</v>
      </c>
      <c r="N743" s="10"/>
      <c r="O743" s="10" t="s">
        <v>129</v>
      </c>
      <c r="P743" s="10" t="s">
        <v>130</v>
      </c>
      <c r="Q743" s="10"/>
      <c r="R743" s="10" t="s">
        <v>131</v>
      </c>
      <c r="S743" s="10" t="s">
        <v>121</v>
      </c>
      <c r="T743" s="10" t="s">
        <v>132</v>
      </c>
    </row>
    <row r="744" spans="1:20" x14ac:dyDescent="0.35">
      <c r="A744" s="10"/>
      <c r="B744" s="10"/>
      <c r="C744" s="10">
        <v>1</v>
      </c>
      <c r="D744" s="10" t="s">
        <v>68</v>
      </c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x14ac:dyDescent="0.35">
      <c r="A745" s="10" t="s">
        <v>118</v>
      </c>
      <c r="B745" s="10" t="s">
        <v>119</v>
      </c>
      <c r="C745" s="10" t="s">
        <v>120</v>
      </c>
      <c r="D745" s="10" t="s">
        <v>121</v>
      </c>
      <c r="E745" s="10" t="s">
        <v>122</v>
      </c>
      <c r="F745" s="10" t="s">
        <v>123</v>
      </c>
      <c r="G745" s="10" t="s">
        <v>124</v>
      </c>
      <c r="H745" s="10" t="s">
        <v>2</v>
      </c>
      <c r="I745" s="10" t="s">
        <v>125</v>
      </c>
      <c r="J745" s="10" t="s">
        <v>106</v>
      </c>
      <c r="K745" s="10" t="s">
        <v>126</v>
      </c>
      <c r="L745" s="10" t="s">
        <v>127</v>
      </c>
      <c r="M745" s="10" t="s">
        <v>128</v>
      </c>
      <c r="N745" s="10"/>
      <c r="O745" s="10" t="s">
        <v>129</v>
      </c>
      <c r="P745" s="10" t="s">
        <v>130</v>
      </c>
      <c r="Q745" s="10"/>
      <c r="R745" s="10" t="s">
        <v>131</v>
      </c>
      <c r="S745" s="10" t="s">
        <v>121</v>
      </c>
      <c r="T745" s="10" t="s">
        <v>132</v>
      </c>
    </row>
    <row r="746" spans="1:20" x14ac:dyDescent="0.35">
      <c r="A746" s="10"/>
      <c r="B746" s="10"/>
      <c r="C746" s="10">
        <v>1</v>
      </c>
      <c r="D746" s="10" t="s">
        <v>366</v>
      </c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x14ac:dyDescent="0.35">
      <c r="A747" s="10" t="s">
        <v>118</v>
      </c>
      <c r="B747" s="10" t="s">
        <v>119</v>
      </c>
      <c r="C747" s="10" t="s">
        <v>120</v>
      </c>
      <c r="D747" s="10" t="s">
        <v>121</v>
      </c>
      <c r="E747" s="10" t="s">
        <v>122</v>
      </c>
      <c r="F747" s="10" t="s">
        <v>123</v>
      </c>
      <c r="G747" s="10" t="s">
        <v>124</v>
      </c>
      <c r="H747" s="10" t="s">
        <v>2</v>
      </c>
      <c r="I747" s="10" t="s">
        <v>125</v>
      </c>
      <c r="J747" s="10" t="s">
        <v>106</v>
      </c>
      <c r="K747" s="10" t="s">
        <v>126</v>
      </c>
      <c r="L747" s="10" t="s">
        <v>127</v>
      </c>
      <c r="M747" s="10" t="s">
        <v>128</v>
      </c>
      <c r="N747" s="10"/>
      <c r="O747" s="10" t="s">
        <v>129</v>
      </c>
      <c r="P747" s="10" t="s">
        <v>130</v>
      </c>
      <c r="Q747" s="10"/>
      <c r="R747" s="10" t="s">
        <v>131</v>
      </c>
      <c r="S747" s="10" t="s">
        <v>121</v>
      </c>
      <c r="T747" s="10" t="s">
        <v>132</v>
      </c>
    </row>
    <row r="748" spans="1:20" x14ac:dyDescent="0.35">
      <c r="A748" s="10"/>
      <c r="B748" s="10"/>
      <c r="C748" s="10">
        <v>1</v>
      </c>
      <c r="D748" s="10" t="s">
        <v>69</v>
      </c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x14ac:dyDescent="0.35">
      <c r="A749" s="10" t="s">
        <v>118</v>
      </c>
      <c r="B749" s="10" t="s">
        <v>119</v>
      </c>
      <c r="C749" s="10" t="s">
        <v>120</v>
      </c>
      <c r="D749" s="10" t="s">
        <v>121</v>
      </c>
      <c r="E749" s="10" t="s">
        <v>122</v>
      </c>
      <c r="F749" s="10" t="s">
        <v>123</v>
      </c>
      <c r="G749" s="10" t="s">
        <v>124</v>
      </c>
      <c r="H749" s="10" t="s">
        <v>2</v>
      </c>
      <c r="I749" s="10" t="s">
        <v>125</v>
      </c>
      <c r="J749" s="10" t="s">
        <v>106</v>
      </c>
      <c r="K749" s="10" t="s">
        <v>126</v>
      </c>
      <c r="L749" s="10" t="s">
        <v>127</v>
      </c>
      <c r="M749" s="10" t="s">
        <v>128</v>
      </c>
      <c r="N749" s="10"/>
      <c r="O749" s="10" t="s">
        <v>129</v>
      </c>
      <c r="P749" s="10" t="s">
        <v>130</v>
      </c>
      <c r="Q749" s="10"/>
      <c r="R749" s="10" t="s">
        <v>131</v>
      </c>
      <c r="S749" s="10" t="s">
        <v>121</v>
      </c>
      <c r="T749" s="10" t="s">
        <v>132</v>
      </c>
    </row>
    <row r="750" spans="1:20" x14ac:dyDescent="0.35">
      <c r="A750" s="10"/>
      <c r="B750" s="10"/>
      <c r="C750" s="10">
        <v>1</v>
      </c>
      <c r="D750" s="10" t="s">
        <v>70</v>
      </c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x14ac:dyDescent="0.35">
      <c r="A751" s="10" t="s">
        <v>118</v>
      </c>
      <c r="B751" s="10" t="s">
        <v>119</v>
      </c>
      <c r="C751" s="10" t="s">
        <v>120</v>
      </c>
      <c r="D751" s="10" t="s">
        <v>121</v>
      </c>
      <c r="E751" s="10" t="s">
        <v>122</v>
      </c>
      <c r="F751" s="10" t="s">
        <v>123</v>
      </c>
      <c r="G751" s="10" t="s">
        <v>124</v>
      </c>
      <c r="H751" s="10" t="s">
        <v>2</v>
      </c>
      <c r="I751" s="10" t="s">
        <v>125</v>
      </c>
      <c r="J751" s="10" t="s">
        <v>106</v>
      </c>
      <c r="K751" s="10" t="s">
        <v>126</v>
      </c>
      <c r="L751" s="10" t="s">
        <v>127</v>
      </c>
      <c r="M751" s="10" t="s">
        <v>128</v>
      </c>
      <c r="N751" s="10"/>
      <c r="O751" s="10" t="s">
        <v>129</v>
      </c>
      <c r="P751" s="10" t="s">
        <v>130</v>
      </c>
      <c r="Q751" s="10"/>
      <c r="R751" s="10" t="s">
        <v>131</v>
      </c>
      <c r="S751" s="10" t="s">
        <v>121</v>
      </c>
      <c r="T751" s="10" t="s">
        <v>132</v>
      </c>
    </row>
    <row r="752" spans="1:20" x14ac:dyDescent="0.35">
      <c r="A752" s="10"/>
      <c r="B752" s="10"/>
      <c r="C752" s="10">
        <v>1</v>
      </c>
      <c r="D752" s="10" t="s">
        <v>71</v>
      </c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x14ac:dyDescent="0.35">
      <c r="A753" s="10" t="s">
        <v>118</v>
      </c>
      <c r="B753" s="10" t="s">
        <v>119</v>
      </c>
      <c r="C753" s="10" t="s">
        <v>120</v>
      </c>
      <c r="D753" s="10" t="s">
        <v>121</v>
      </c>
      <c r="E753" s="10" t="s">
        <v>122</v>
      </c>
      <c r="F753" s="10" t="s">
        <v>123</v>
      </c>
      <c r="G753" s="10" t="s">
        <v>124</v>
      </c>
      <c r="H753" s="10" t="s">
        <v>2</v>
      </c>
      <c r="I753" s="10" t="s">
        <v>125</v>
      </c>
      <c r="J753" s="10" t="s">
        <v>106</v>
      </c>
      <c r="K753" s="10" t="s">
        <v>126</v>
      </c>
      <c r="L753" s="10" t="s">
        <v>127</v>
      </c>
      <c r="M753" s="10" t="s">
        <v>128</v>
      </c>
      <c r="N753" s="10"/>
      <c r="O753" s="10" t="s">
        <v>129</v>
      </c>
      <c r="P753" s="10" t="s">
        <v>130</v>
      </c>
      <c r="Q753" s="10"/>
      <c r="R753" s="10" t="s">
        <v>131</v>
      </c>
      <c r="S753" s="10" t="s">
        <v>121</v>
      </c>
      <c r="T753" s="10" t="s">
        <v>132</v>
      </c>
    </row>
    <row r="754" spans="1:20" x14ac:dyDescent="0.35">
      <c r="A754" s="10"/>
      <c r="B754" s="10"/>
      <c r="C754" s="10">
        <v>1</v>
      </c>
      <c r="D754" s="10" t="s">
        <v>72</v>
      </c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x14ac:dyDescent="0.35">
      <c r="A755" s="10" t="s">
        <v>118</v>
      </c>
      <c r="B755" s="10" t="s">
        <v>119</v>
      </c>
      <c r="C755" s="10" t="s">
        <v>120</v>
      </c>
      <c r="D755" s="10" t="s">
        <v>121</v>
      </c>
      <c r="E755" s="10" t="s">
        <v>122</v>
      </c>
      <c r="F755" s="10" t="s">
        <v>123</v>
      </c>
      <c r="G755" s="10" t="s">
        <v>124</v>
      </c>
      <c r="H755" s="10" t="s">
        <v>2</v>
      </c>
      <c r="I755" s="10" t="s">
        <v>125</v>
      </c>
      <c r="J755" s="10" t="s">
        <v>106</v>
      </c>
      <c r="K755" s="10" t="s">
        <v>126</v>
      </c>
      <c r="L755" s="10" t="s">
        <v>127</v>
      </c>
      <c r="M755" s="10" t="s">
        <v>128</v>
      </c>
      <c r="N755" s="10"/>
      <c r="O755" s="10" t="s">
        <v>129</v>
      </c>
      <c r="P755" s="10" t="s">
        <v>130</v>
      </c>
      <c r="Q755" s="10"/>
      <c r="R755" s="10" t="s">
        <v>131</v>
      </c>
      <c r="S755" s="10" t="s">
        <v>121</v>
      </c>
      <c r="T755" s="10" t="s">
        <v>132</v>
      </c>
    </row>
    <row r="756" spans="1:20" x14ac:dyDescent="0.35">
      <c r="A756" s="10"/>
      <c r="B756" s="10"/>
      <c r="C756" s="10">
        <v>1</v>
      </c>
      <c r="D756" s="10" t="s">
        <v>73</v>
      </c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x14ac:dyDescent="0.35">
      <c r="A757" s="10" t="s">
        <v>118</v>
      </c>
      <c r="B757" s="10" t="s">
        <v>119</v>
      </c>
      <c r="C757" s="10" t="s">
        <v>120</v>
      </c>
      <c r="D757" s="10" t="s">
        <v>121</v>
      </c>
      <c r="E757" s="10" t="s">
        <v>122</v>
      </c>
      <c r="F757" s="10" t="s">
        <v>123</v>
      </c>
      <c r="G757" s="10" t="s">
        <v>124</v>
      </c>
      <c r="H757" s="10" t="s">
        <v>2</v>
      </c>
      <c r="I757" s="10" t="s">
        <v>125</v>
      </c>
      <c r="J757" s="10" t="s">
        <v>106</v>
      </c>
      <c r="K757" s="10" t="s">
        <v>126</v>
      </c>
      <c r="L757" s="10" t="s">
        <v>127</v>
      </c>
      <c r="M757" s="10" t="s">
        <v>128</v>
      </c>
      <c r="N757" s="10"/>
      <c r="O757" s="10" t="s">
        <v>129</v>
      </c>
      <c r="P757" s="10" t="s">
        <v>130</v>
      </c>
      <c r="Q757" s="10"/>
      <c r="R757" s="10" t="s">
        <v>131</v>
      </c>
      <c r="S757" s="10" t="s">
        <v>121</v>
      </c>
      <c r="T757" s="10" t="s">
        <v>132</v>
      </c>
    </row>
    <row r="758" spans="1:20" x14ac:dyDescent="0.35">
      <c r="A758" s="10"/>
      <c r="B758" s="10"/>
      <c r="C758" s="10">
        <v>1</v>
      </c>
      <c r="D758" s="10" t="s">
        <v>74</v>
      </c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x14ac:dyDescent="0.35">
      <c r="A759" s="10" t="s">
        <v>118</v>
      </c>
      <c r="B759" s="10" t="s">
        <v>119</v>
      </c>
      <c r="C759" s="10" t="s">
        <v>120</v>
      </c>
      <c r="D759" s="10" t="s">
        <v>121</v>
      </c>
      <c r="E759" s="10" t="s">
        <v>122</v>
      </c>
      <c r="F759" s="10" t="s">
        <v>123</v>
      </c>
      <c r="G759" s="10" t="s">
        <v>124</v>
      </c>
      <c r="H759" s="10" t="s">
        <v>2</v>
      </c>
      <c r="I759" s="10" t="s">
        <v>125</v>
      </c>
      <c r="J759" s="10" t="s">
        <v>106</v>
      </c>
      <c r="K759" s="10" t="s">
        <v>126</v>
      </c>
      <c r="L759" s="10" t="s">
        <v>127</v>
      </c>
      <c r="M759" s="10" t="s">
        <v>128</v>
      </c>
      <c r="N759" s="10"/>
      <c r="O759" s="10" t="s">
        <v>129</v>
      </c>
      <c r="P759" s="10" t="s">
        <v>130</v>
      </c>
      <c r="Q759" s="10"/>
      <c r="R759" s="10" t="s">
        <v>131</v>
      </c>
      <c r="S759" s="10" t="s">
        <v>121</v>
      </c>
      <c r="T759" s="10" t="s">
        <v>132</v>
      </c>
    </row>
    <row r="760" spans="1:20" x14ac:dyDescent="0.35">
      <c r="A760" s="10"/>
      <c r="B760" s="10"/>
      <c r="C760" s="10">
        <v>1</v>
      </c>
      <c r="D760" s="10" t="s">
        <v>75</v>
      </c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x14ac:dyDescent="0.35">
      <c r="A761" s="10" t="s">
        <v>118</v>
      </c>
      <c r="B761" s="10" t="s">
        <v>119</v>
      </c>
      <c r="C761" s="10" t="s">
        <v>120</v>
      </c>
      <c r="D761" s="10" t="s">
        <v>121</v>
      </c>
      <c r="E761" s="10" t="s">
        <v>122</v>
      </c>
      <c r="F761" s="10" t="s">
        <v>123</v>
      </c>
      <c r="G761" s="10" t="s">
        <v>124</v>
      </c>
      <c r="H761" s="10" t="s">
        <v>2</v>
      </c>
      <c r="I761" s="10" t="s">
        <v>125</v>
      </c>
      <c r="J761" s="10" t="s">
        <v>106</v>
      </c>
      <c r="K761" s="10" t="s">
        <v>126</v>
      </c>
      <c r="L761" s="10" t="s">
        <v>127</v>
      </c>
      <c r="M761" s="10" t="s">
        <v>128</v>
      </c>
      <c r="N761" s="10"/>
      <c r="O761" s="10" t="s">
        <v>129</v>
      </c>
      <c r="P761" s="10" t="s">
        <v>130</v>
      </c>
      <c r="Q761" s="10"/>
      <c r="R761" s="10" t="s">
        <v>131</v>
      </c>
      <c r="S761" s="10" t="s">
        <v>121</v>
      </c>
      <c r="T761" s="10" t="s">
        <v>132</v>
      </c>
    </row>
    <row r="762" spans="1:20" x14ac:dyDescent="0.35">
      <c r="A762" s="10"/>
      <c r="B762" s="10"/>
      <c r="C762" s="10">
        <v>1</v>
      </c>
      <c r="D762" s="10" t="s">
        <v>76</v>
      </c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x14ac:dyDescent="0.35">
      <c r="A763" s="10" t="s">
        <v>118</v>
      </c>
      <c r="B763" s="10" t="s">
        <v>119</v>
      </c>
      <c r="C763" s="10" t="s">
        <v>120</v>
      </c>
      <c r="D763" s="10" t="s">
        <v>121</v>
      </c>
      <c r="E763" s="10" t="s">
        <v>122</v>
      </c>
      <c r="F763" s="10" t="s">
        <v>123</v>
      </c>
      <c r="G763" s="10" t="s">
        <v>124</v>
      </c>
      <c r="H763" s="10" t="s">
        <v>2</v>
      </c>
      <c r="I763" s="10" t="s">
        <v>125</v>
      </c>
      <c r="J763" s="10" t="s">
        <v>106</v>
      </c>
      <c r="K763" s="10" t="s">
        <v>126</v>
      </c>
      <c r="L763" s="10" t="s">
        <v>127</v>
      </c>
      <c r="M763" s="10" t="s">
        <v>128</v>
      </c>
      <c r="N763" s="10"/>
      <c r="O763" s="10" t="s">
        <v>129</v>
      </c>
      <c r="P763" s="10" t="s">
        <v>130</v>
      </c>
      <c r="Q763" s="10"/>
      <c r="R763" s="10" t="s">
        <v>131</v>
      </c>
      <c r="S763" s="10" t="s">
        <v>121</v>
      </c>
      <c r="T763" s="10" t="s">
        <v>132</v>
      </c>
    </row>
    <row r="764" spans="1:20" x14ac:dyDescent="0.35">
      <c r="A764" s="10"/>
      <c r="B764" s="10"/>
      <c r="C764" s="10">
        <v>1</v>
      </c>
      <c r="D764" s="10" t="s">
        <v>77</v>
      </c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x14ac:dyDescent="0.35">
      <c r="A765" s="10" t="s">
        <v>118</v>
      </c>
      <c r="B765" s="10" t="s">
        <v>119</v>
      </c>
      <c r="C765" s="10" t="s">
        <v>120</v>
      </c>
      <c r="D765" s="10" t="s">
        <v>121</v>
      </c>
      <c r="E765" s="10" t="s">
        <v>122</v>
      </c>
      <c r="F765" s="10" t="s">
        <v>123</v>
      </c>
      <c r="G765" s="10" t="s">
        <v>124</v>
      </c>
      <c r="H765" s="10" t="s">
        <v>2</v>
      </c>
      <c r="I765" s="10" t="s">
        <v>125</v>
      </c>
      <c r="J765" s="10" t="s">
        <v>106</v>
      </c>
      <c r="K765" s="10" t="s">
        <v>126</v>
      </c>
      <c r="L765" s="10" t="s">
        <v>127</v>
      </c>
      <c r="M765" s="10" t="s">
        <v>128</v>
      </c>
      <c r="N765" s="10"/>
      <c r="O765" s="10" t="s">
        <v>129</v>
      </c>
      <c r="P765" s="10" t="s">
        <v>130</v>
      </c>
      <c r="Q765" s="10"/>
      <c r="R765" s="10" t="s">
        <v>131</v>
      </c>
      <c r="S765" s="10" t="s">
        <v>121</v>
      </c>
      <c r="T765" s="10" t="s">
        <v>132</v>
      </c>
    </row>
    <row r="766" spans="1:20" x14ac:dyDescent="0.35">
      <c r="A766" s="10"/>
      <c r="B766" s="10"/>
      <c r="C766" s="10">
        <v>1</v>
      </c>
      <c r="D766" s="10" t="s">
        <v>78</v>
      </c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x14ac:dyDescent="0.35">
      <c r="A767" s="10" t="s">
        <v>118</v>
      </c>
      <c r="B767" s="10" t="s">
        <v>119</v>
      </c>
      <c r="C767" s="10" t="s">
        <v>120</v>
      </c>
      <c r="D767" s="10" t="s">
        <v>121</v>
      </c>
      <c r="E767" s="10" t="s">
        <v>122</v>
      </c>
      <c r="F767" s="10" t="s">
        <v>123</v>
      </c>
      <c r="G767" s="10" t="s">
        <v>124</v>
      </c>
      <c r="H767" s="10" t="s">
        <v>2</v>
      </c>
      <c r="I767" s="10" t="s">
        <v>125</v>
      </c>
      <c r="J767" s="10" t="s">
        <v>106</v>
      </c>
      <c r="K767" s="10" t="s">
        <v>126</v>
      </c>
      <c r="L767" s="10" t="s">
        <v>127</v>
      </c>
      <c r="M767" s="10" t="s">
        <v>128</v>
      </c>
      <c r="N767" s="10"/>
      <c r="O767" s="10" t="s">
        <v>129</v>
      </c>
      <c r="P767" s="10" t="s">
        <v>130</v>
      </c>
      <c r="Q767" s="10"/>
      <c r="R767" s="10" t="s">
        <v>131</v>
      </c>
      <c r="S767" s="10" t="s">
        <v>121</v>
      </c>
      <c r="T767" s="10" t="s">
        <v>132</v>
      </c>
    </row>
    <row r="768" spans="1:20" x14ac:dyDescent="0.35">
      <c r="A768" s="10"/>
      <c r="B768" s="10"/>
      <c r="C768" s="10">
        <v>1</v>
      </c>
      <c r="D768" s="10" t="s">
        <v>79</v>
      </c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x14ac:dyDescent="0.35">
      <c r="A769" s="10" t="s">
        <v>118</v>
      </c>
      <c r="B769" s="10" t="s">
        <v>119</v>
      </c>
      <c r="C769" s="10" t="s">
        <v>120</v>
      </c>
      <c r="D769" s="10" t="s">
        <v>121</v>
      </c>
      <c r="E769" s="10" t="s">
        <v>122</v>
      </c>
      <c r="F769" s="10" t="s">
        <v>123</v>
      </c>
      <c r="G769" s="10" t="s">
        <v>124</v>
      </c>
      <c r="H769" s="10" t="s">
        <v>2</v>
      </c>
      <c r="I769" s="10" t="s">
        <v>125</v>
      </c>
      <c r="J769" s="10" t="s">
        <v>106</v>
      </c>
      <c r="K769" s="10" t="s">
        <v>126</v>
      </c>
      <c r="L769" s="10" t="s">
        <v>127</v>
      </c>
      <c r="M769" s="10" t="s">
        <v>128</v>
      </c>
      <c r="N769" s="10"/>
      <c r="O769" s="10" t="s">
        <v>129</v>
      </c>
      <c r="P769" s="10" t="s">
        <v>130</v>
      </c>
      <c r="Q769" s="10"/>
      <c r="R769" s="10" t="s">
        <v>131</v>
      </c>
      <c r="S769" s="10" t="s">
        <v>121</v>
      </c>
      <c r="T769" s="10" t="s">
        <v>132</v>
      </c>
    </row>
    <row r="770" spans="1:20" x14ac:dyDescent="0.35">
      <c r="A770" s="10"/>
      <c r="B770" s="10"/>
      <c r="C770" s="10">
        <v>1</v>
      </c>
      <c r="D770" s="10" t="s">
        <v>80</v>
      </c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x14ac:dyDescent="0.35">
      <c r="A771" s="10" t="s">
        <v>118</v>
      </c>
      <c r="B771" s="10" t="s">
        <v>119</v>
      </c>
      <c r="C771" s="10" t="s">
        <v>120</v>
      </c>
      <c r="D771" s="10" t="s">
        <v>121</v>
      </c>
      <c r="E771" s="10" t="s">
        <v>122</v>
      </c>
      <c r="F771" s="10" t="s">
        <v>123</v>
      </c>
      <c r="G771" s="10" t="s">
        <v>124</v>
      </c>
      <c r="H771" s="10" t="s">
        <v>2</v>
      </c>
      <c r="I771" s="10" t="s">
        <v>125</v>
      </c>
      <c r="J771" s="10" t="s">
        <v>106</v>
      </c>
      <c r="K771" s="10" t="s">
        <v>126</v>
      </c>
      <c r="L771" s="10" t="s">
        <v>127</v>
      </c>
      <c r="M771" s="10" t="s">
        <v>128</v>
      </c>
      <c r="N771" s="10"/>
      <c r="O771" s="10" t="s">
        <v>129</v>
      </c>
      <c r="P771" s="10" t="s">
        <v>130</v>
      </c>
      <c r="Q771" s="10"/>
      <c r="R771" s="10" t="s">
        <v>131</v>
      </c>
      <c r="S771" s="10" t="s">
        <v>121</v>
      </c>
      <c r="T771" s="10" t="s">
        <v>132</v>
      </c>
    </row>
    <row r="772" spans="1:20" x14ac:dyDescent="0.35">
      <c r="A772" s="10"/>
      <c r="B772" s="10"/>
      <c r="C772" s="10">
        <v>1</v>
      </c>
      <c r="D772" s="10" t="s">
        <v>81</v>
      </c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x14ac:dyDescent="0.35">
      <c r="A773" s="10" t="s">
        <v>118</v>
      </c>
      <c r="B773" s="10" t="s">
        <v>119</v>
      </c>
      <c r="C773" s="10" t="s">
        <v>120</v>
      </c>
      <c r="D773" s="10" t="s">
        <v>121</v>
      </c>
      <c r="E773" s="10" t="s">
        <v>122</v>
      </c>
      <c r="F773" s="10" t="s">
        <v>123</v>
      </c>
      <c r="G773" s="10" t="s">
        <v>124</v>
      </c>
      <c r="H773" s="10" t="s">
        <v>2</v>
      </c>
      <c r="I773" s="10" t="s">
        <v>125</v>
      </c>
      <c r="J773" s="10" t="s">
        <v>106</v>
      </c>
      <c r="K773" s="10" t="s">
        <v>126</v>
      </c>
      <c r="L773" s="10" t="s">
        <v>127</v>
      </c>
      <c r="M773" s="10" t="s">
        <v>128</v>
      </c>
      <c r="N773" s="10"/>
      <c r="O773" s="10" t="s">
        <v>129</v>
      </c>
      <c r="P773" s="10" t="s">
        <v>130</v>
      </c>
      <c r="Q773" s="10"/>
      <c r="R773" s="10" t="s">
        <v>131</v>
      </c>
      <c r="S773" s="10" t="s">
        <v>121</v>
      </c>
      <c r="T773" s="10" t="s">
        <v>132</v>
      </c>
    </row>
    <row r="774" spans="1:20" x14ac:dyDescent="0.35">
      <c r="A774" s="10"/>
      <c r="B774" s="10"/>
      <c r="C774" s="10">
        <v>1</v>
      </c>
      <c r="D774" s="10" t="s">
        <v>82</v>
      </c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x14ac:dyDescent="0.35">
      <c r="A775" s="10" t="s">
        <v>118</v>
      </c>
      <c r="B775" s="10" t="s">
        <v>119</v>
      </c>
      <c r="C775" s="10" t="s">
        <v>120</v>
      </c>
      <c r="D775" s="10" t="s">
        <v>121</v>
      </c>
      <c r="E775" s="10" t="s">
        <v>122</v>
      </c>
      <c r="F775" s="10" t="s">
        <v>123</v>
      </c>
      <c r="G775" s="10" t="s">
        <v>124</v>
      </c>
      <c r="H775" s="10" t="s">
        <v>2</v>
      </c>
      <c r="I775" s="10" t="s">
        <v>125</v>
      </c>
      <c r="J775" s="10" t="s">
        <v>106</v>
      </c>
      <c r="K775" s="10" t="s">
        <v>126</v>
      </c>
      <c r="L775" s="10" t="s">
        <v>127</v>
      </c>
      <c r="M775" s="10" t="s">
        <v>128</v>
      </c>
      <c r="N775" s="10"/>
      <c r="O775" s="10" t="s">
        <v>129</v>
      </c>
      <c r="P775" s="10" t="s">
        <v>130</v>
      </c>
      <c r="Q775" s="10"/>
      <c r="R775" s="10" t="s">
        <v>131</v>
      </c>
      <c r="S775" s="10" t="s">
        <v>121</v>
      </c>
      <c r="T775" s="10" t="s">
        <v>132</v>
      </c>
    </row>
    <row r="776" spans="1:20" x14ac:dyDescent="0.35">
      <c r="A776" s="10"/>
      <c r="B776" s="10"/>
      <c r="C776" s="10">
        <v>1</v>
      </c>
      <c r="D776" s="10" t="s">
        <v>83</v>
      </c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x14ac:dyDescent="0.35">
      <c r="A777" s="10" t="s">
        <v>118</v>
      </c>
      <c r="B777" s="10" t="s">
        <v>119</v>
      </c>
      <c r="C777" s="10" t="s">
        <v>120</v>
      </c>
      <c r="D777" s="10" t="s">
        <v>121</v>
      </c>
      <c r="E777" s="10" t="s">
        <v>122</v>
      </c>
      <c r="F777" s="10" t="s">
        <v>123</v>
      </c>
      <c r="G777" s="10" t="s">
        <v>124</v>
      </c>
      <c r="H777" s="10" t="s">
        <v>2</v>
      </c>
      <c r="I777" s="10" t="s">
        <v>125</v>
      </c>
      <c r="J777" s="10" t="s">
        <v>106</v>
      </c>
      <c r="K777" s="10" t="s">
        <v>126</v>
      </c>
      <c r="L777" s="10" t="s">
        <v>127</v>
      </c>
      <c r="M777" s="10" t="s">
        <v>128</v>
      </c>
      <c r="N777" s="10"/>
      <c r="O777" s="10" t="s">
        <v>129</v>
      </c>
      <c r="P777" s="10" t="s">
        <v>130</v>
      </c>
      <c r="Q777" s="10"/>
      <c r="R777" s="10" t="s">
        <v>131</v>
      </c>
      <c r="S777" s="10" t="s">
        <v>121</v>
      </c>
      <c r="T777" s="10" t="s">
        <v>132</v>
      </c>
    </row>
    <row r="778" spans="1:20" x14ac:dyDescent="0.35">
      <c r="A778" s="10"/>
      <c r="B778" s="10"/>
      <c r="C778" s="10">
        <v>1</v>
      </c>
      <c r="D778" s="10" t="s">
        <v>84</v>
      </c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x14ac:dyDescent="0.35">
      <c r="A779" s="10" t="s">
        <v>118</v>
      </c>
      <c r="B779" s="10" t="s">
        <v>119</v>
      </c>
      <c r="C779" s="10" t="s">
        <v>120</v>
      </c>
      <c r="D779" s="10" t="s">
        <v>121</v>
      </c>
      <c r="E779" s="10" t="s">
        <v>122</v>
      </c>
      <c r="F779" s="10" t="s">
        <v>123</v>
      </c>
      <c r="G779" s="10" t="s">
        <v>124</v>
      </c>
      <c r="H779" s="10" t="s">
        <v>2</v>
      </c>
      <c r="I779" s="10" t="s">
        <v>125</v>
      </c>
      <c r="J779" s="10" t="s">
        <v>106</v>
      </c>
      <c r="K779" s="10" t="s">
        <v>126</v>
      </c>
      <c r="L779" s="10" t="s">
        <v>127</v>
      </c>
      <c r="M779" s="10" t="s">
        <v>128</v>
      </c>
      <c r="N779" s="10"/>
      <c r="O779" s="10" t="s">
        <v>129</v>
      </c>
      <c r="P779" s="10" t="s">
        <v>130</v>
      </c>
      <c r="Q779" s="10"/>
      <c r="R779" s="10" t="s">
        <v>131</v>
      </c>
      <c r="S779" s="10" t="s">
        <v>121</v>
      </c>
      <c r="T779" s="10" t="s">
        <v>132</v>
      </c>
    </row>
    <row r="780" spans="1:20" x14ac:dyDescent="0.35">
      <c r="A780" s="10"/>
      <c r="B780" s="10"/>
      <c r="C780" s="10">
        <v>1</v>
      </c>
      <c r="D780" s="10" t="s">
        <v>85</v>
      </c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x14ac:dyDescent="0.35">
      <c r="A781" s="10" t="s">
        <v>118</v>
      </c>
      <c r="B781" s="10" t="s">
        <v>119</v>
      </c>
      <c r="C781" s="10" t="s">
        <v>120</v>
      </c>
      <c r="D781" s="10" t="s">
        <v>121</v>
      </c>
      <c r="E781" s="10" t="s">
        <v>122</v>
      </c>
      <c r="F781" s="10" t="s">
        <v>123</v>
      </c>
      <c r="G781" s="10" t="s">
        <v>124</v>
      </c>
      <c r="H781" s="10" t="s">
        <v>2</v>
      </c>
      <c r="I781" s="10" t="s">
        <v>125</v>
      </c>
      <c r="J781" s="10" t="s">
        <v>106</v>
      </c>
      <c r="K781" s="10" t="s">
        <v>126</v>
      </c>
      <c r="L781" s="10" t="s">
        <v>127</v>
      </c>
      <c r="M781" s="10" t="s">
        <v>128</v>
      </c>
      <c r="N781" s="10"/>
      <c r="O781" s="10" t="s">
        <v>129</v>
      </c>
      <c r="P781" s="10" t="s">
        <v>130</v>
      </c>
      <c r="Q781" s="10"/>
      <c r="R781" s="10" t="s">
        <v>131</v>
      </c>
      <c r="S781" s="10" t="s">
        <v>121</v>
      </c>
      <c r="T781" s="10" t="s">
        <v>132</v>
      </c>
    </row>
    <row r="782" spans="1:20" x14ac:dyDescent="0.35">
      <c r="A782" s="10"/>
      <c r="B782" s="10"/>
      <c r="C782" s="10">
        <v>1</v>
      </c>
      <c r="D782" s="10" t="s">
        <v>86</v>
      </c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x14ac:dyDescent="0.35">
      <c r="A783" s="10" t="s">
        <v>118</v>
      </c>
      <c r="B783" s="10" t="s">
        <v>119</v>
      </c>
      <c r="C783" s="10" t="s">
        <v>120</v>
      </c>
      <c r="D783" s="10" t="s">
        <v>121</v>
      </c>
      <c r="E783" s="10" t="s">
        <v>122</v>
      </c>
      <c r="F783" s="10" t="s">
        <v>123</v>
      </c>
      <c r="G783" s="10" t="s">
        <v>124</v>
      </c>
      <c r="H783" s="10" t="s">
        <v>2</v>
      </c>
      <c r="I783" s="10" t="s">
        <v>125</v>
      </c>
      <c r="J783" s="10" t="s">
        <v>106</v>
      </c>
      <c r="K783" s="10" t="s">
        <v>126</v>
      </c>
      <c r="L783" s="10" t="s">
        <v>127</v>
      </c>
      <c r="M783" s="10" t="s">
        <v>128</v>
      </c>
      <c r="N783" s="10"/>
      <c r="O783" s="10" t="s">
        <v>129</v>
      </c>
      <c r="P783" s="10" t="s">
        <v>130</v>
      </c>
      <c r="Q783" s="10"/>
      <c r="R783" s="10" t="s">
        <v>131</v>
      </c>
      <c r="S783" s="10" t="s">
        <v>121</v>
      </c>
      <c r="T783" s="10" t="s">
        <v>132</v>
      </c>
    </row>
    <row r="784" spans="1:20" x14ac:dyDescent="0.35">
      <c r="A784" s="10"/>
      <c r="B784" s="10"/>
      <c r="C784" s="10">
        <v>1</v>
      </c>
      <c r="D784" s="10" t="s">
        <v>87</v>
      </c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x14ac:dyDescent="0.35">
      <c r="A785" s="10" t="s">
        <v>118</v>
      </c>
      <c r="B785" s="10" t="s">
        <v>119</v>
      </c>
      <c r="C785" s="10" t="s">
        <v>120</v>
      </c>
      <c r="D785" s="10" t="s">
        <v>121</v>
      </c>
      <c r="E785" s="10" t="s">
        <v>122</v>
      </c>
      <c r="F785" s="10" t="s">
        <v>123</v>
      </c>
      <c r="G785" s="10" t="s">
        <v>124</v>
      </c>
      <c r="H785" s="10" t="s">
        <v>2</v>
      </c>
      <c r="I785" s="10" t="s">
        <v>125</v>
      </c>
      <c r="J785" s="10" t="s">
        <v>106</v>
      </c>
      <c r="K785" s="10" t="s">
        <v>126</v>
      </c>
      <c r="L785" s="10" t="s">
        <v>127</v>
      </c>
      <c r="M785" s="10" t="s">
        <v>128</v>
      </c>
      <c r="N785" s="10"/>
      <c r="O785" s="10" t="s">
        <v>129</v>
      </c>
      <c r="P785" s="10" t="s">
        <v>130</v>
      </c>
      <c r="Q785" s="10"/>
      <c r="R785" s="10" t="s">
        <v>131</v>
      </c>
      <c r="S785" s="10" t="s">
        <v>121</v>
      </c>
      <c r="T785" s="10" t="s">
        <v>132</v>
      </c>
    </row>
    <row r="786" spans="1:20" x14ac:dyDescent="0.35">
      <c r="A786" s="10"/>
      <c r="B786" s="10"/>
      <c r="C786" s="10">
        <v>1</v>
      </c>
      <c r="D786" s="10" t="s">
        <v>88</v>
      </c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x14ac:dyDescent="0.35">
      <c r="A787" s="10" t="s">
        <v>118</v>
      </c>
      <c r="B787" s="10" t="s">
        <v>119</v>
      </c>
      <c r="C787" s="10" t="s">
        <v>120</v>
      </c>
      <c r="D787" s="10" t="s">
        <v>121</v>
      </c>
      <c r="E787" s="10" t="s">
        <v>122</v>
      </c>
      <c r="F787" s="10" t="s">
        <v>123</v>
      </c>
      <c r="G787" s="10" t="s">
        <v>124</v>
      </c>
      <c r="H787" s="10" t="s">
        <v>2</v>
      </c>
      <c r="I787" s="10" t="s">
        <v>125</v>
      </c>
      <c r="J787" s="10" t="s">
        <v>106</v>
      </c>
      <c r="K787" s="10" t="s">
        <v>126</v>
      </c>
      <c r="L787" s="10" t="s">
        <v>127</v>
      </c>
      <c r="M787" s="10" t="s">
        <v>128</v>
      </c>
      <c r="N787" s="10"/>
      <c r="O787" s="10" t="s">
        <v>129</v>
      </c>
      <c r="P787" s="10" t="s">
        <v>130</v>
      </c>
      <c r="Q787" s="10"/>
      <c r="R787" s="10" t="s">
        <v>131</v>
      </c>
      <c r="S787" s="10" t="s">
        <v>121</v>
      </c>
      <c r="T787" s="10" t="s">
        <v>132</v>
      </c>
    </row>
    <row r="788" spans="1:20" x14ac:dyDescent="0.35">
      <c r="A788" s="10"/>
      <c r="B788" s="10"/>
      <c r="C788" s="10">
        <v>1</v>
      </c>
      <c r="D788" s="10" t="s">
        <v>89</v>
      </c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x14ac:dyDescent="0.35">
      <c r="A789" s="10" t="s">
        <v>118</v>
      </c>
      <c r="B789" s="10" t="s">
        <v>119</v>
      </c>
      <c r="C789" s="10" t="s">
        <v>120</v>
      </c>
      <c r="D789" s="10" t="s">
        <v>121</v>
      </c>
      <c r="E789" s="10" t="s">
        <v>122</v>
      </c>
      <c r="F789" s="10" t="s">
        <v>123</v>
      </c>
      <c r="G789" s="10" t="s">
        <v>124</v>
      </c>
      <c r="H789" s="10" t="s">
        <v>2</v>
      </c>
      <c r="I789" s="10" t="s">
        <v>125</v>
      </c>
      <c r="J789" s="10" t="s">
        <v>106</v>
      </c>
      <c r="K789" s="10" t="s">
        <v>126</v>
      </c>
      <c r="L789" s="10" t="s">
        <v>127</v>
      </c>
      <c r="M789" s="10" t="s">
        <v>128</v>
      </c>
      <c r="N789" s="10"/>
      <c r="O789" s="10" t="s">
        <v>129</v>
      </c>
      <c r="P789" s="10" t="s">
        <v>130</v>
      </c>
      <c r="Q789" s="10"/>
      <c r="R789" s="10" t="s">
        <v>131</v>
      </c>
      <c r="S789" s="10" t="s">
        <v>121</v>
      </c>
      <c r="T789" s="10" t="s">
        <v>132</v>
      </c>
    </row>
    <row r="790" spans="1:20" x14ac:dyDescent="0.35">
      <c r="A790" s="10"/>
      <c r="B790" s="10"/>
      <c r="C790" s="10">
        <v>1</v>
      </c>
      <c r="D790" s="10" t="s">
        <v>90</v>
      </c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x14ac:dyDescent="0.35">
      <c r="A791" s="10" t="s">
        <v>118</v>
      </c>
      <c r="B791" s="10" t="s">
        <v>119</v>
      </c>
      <c r="C791" s="10" t="s">
        <v>120</v>
      </c>
      <c r="D791" s="10" t="s">
        <v>121</v>
      </c>
      <c r="E791" s="10" t="s">
        <v>122</v>
      </c>
      <c r="F791" s="10" t="s">
        <v>123</v>
      </c>
      <c r="G791" s="10" t="s">
        <v>124</v>
      </c>
      <c r="H791" s="10" t="s">
        <v>2</v>
      </c>
      <c r="I791" s="10" t="s">
        <v>125</v>
      </c>
      <c r="J791" s="10" t="s">
        <v>106</v>
      </c>
      <c r="K791" s="10" t="s">
        <v>126</v>
      </c>
      <c r="L791" s="10" t="s">
        <v>127</v>
      </c>
      <c r="M791" s="10" t="s">
        <v>128</v>
      </c>
      <c r="N791" s="10"/>
      <c r="O791" s="10" t="s">
        <v>129</v>
      </c>
      <c r="P791" s="10" t="s">
        <v>130</v>
      </c>
      <c r="Q791" s="10"/>
      <c r="R791" s="10" t="s">
        <v>131</v>
      </c>
      <c r="S791" s="10" t="s">
        <v>121</v>
      </c>
      <c r="T791" s="10" t="s">
        <v>132</v>
      </c>
    </row>
    <row r="792" spans="1:20" x14ac:dyDescent="0.35">
      <c r="A792" s="10"/>
      <c r="B792" s="10"/>
      <c r="C792" s="10">
        <v>1</v>
      </c>
      <c r="D792" s="10" t="s">
        <v>91</v>
      </c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x14ac:dyDescent="0.35">
      <c r="A793" s="10" t="s">
        <v>118</v>
      </c>
      <c r="B793" s="10" t="s">
        <v>119</v>
      </c>
      <c r="C793" s="10" t="s">
        <v>120</v>
      </c>
      <c r="D793" s="10" t="s">
        <v>121</v>
      </c>
      <c r="E793" s="10" t="s">
        <v>122</v>
      </c>
      <c r="F793" s="10" t="s">
        <v>123</v>
      </c>
      <c r="G793" s="10" t="s">
        <v>124</v>
      </c>
      <c r="H793" s="10" t="s">
        <v>2</v>
      </c>
      <c r="I793" s="10" t="s">
        <v>125</v>
      </c>
      <c r="J793" s="10" t="s">
        <v>106</v>
      </c>
      <c r="K793" s="10" t="s">
        <v>126</v>
      </c>
      <c r="L793" s="10" t="s">
        <v>127</v>
      </c>
      <c r="M793" s="10" t="s">
        <v>128</v>
      </c>
      <c r="N793" s="10"/>
      <c r="O793" s="10" t="s">
        <v>129</v>
      </c>
      <c r="P793" s="10" t="s">
        <v>130</v>
      </c>
      <c r="Q793" s="10"/>
      <c r="R793" s="10" t="s">
        <v>131</v>
      </c>
      <c r="S793" s="10" t="s">
        <v>121</v>
      </c>
      <c r="T793" s="10" t="s">
        <v>132</v>
      </c>
    </row>
    <row r="794" spans="1:20" x14ac:dyDescent="0.35">
      <c r="A794" s="10"/>
      <c r="B794" s="10"/>
      <c r="C794" s="10">
        <v>1</v>
      </c>
      <c r="D794" s="10" t="s">
        <v>92</v>
      </c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x14ac:dyDescent="0.35">
      <c r="A795" s="10" t="s">
        <v>118</v>
      </c>
      <c r="B795" s="10" t="s">
        <v>119</v>
      </c>
      <c r="C795" s="10" t="s">
        <v>120</v>
      </c>
      <c r="D795" s="10" t="s">
        <v>121</v>
      </c>
      <c r="E795" s="10" t="s">
        <v>122</v>
      </c>
      <c r="F795" s="10" t="s">
        <v>123</v>
      </c>
      <c r="G795" s="10" t="s">
        <v>124</v>
      </c>
      <c r="H795" s="10" t="s">
        <v>2</v>
      </c>
      <c r="I795" s="10" t="s">
        <v>125</v>
      </c>
      <c r="J795" s="10" t="s">
        <v>106</v>
      </c>
      <c r="K795" s="10" t="s">
        <v>126</v>
      </c>
      <c r="L795" s="10" t="s">
        <v>127</v>
      </c>
      <c r="M795" s="10" t="s">
        <v>128</v>
      </c>
      <c r="N795" s="10"/>
      <c r="O795" s="10" t="s">
        <v>129</v>
      </c>
      <c r="P795" s="10" t="s">
        <v>130</v>
      </c>
      <c r="Q795" s="10"/>
      <c r="R795" s="10" t="s">
        <v>131</v>
      </c>
      <c r="S795" s="10" t="s">
        <v>121</v>
      </c>
      <c r="T795" s="10" t="s">
        <v>132</v>
      </c>
    </row>
    <row r="796" spans="1:20" x14ac:dyDescent="0.35">
      <c r="A796" s="10"/>
      <c r="B796" s="10"/>
      <c r="C796" s="10">
        <v>1</v>
      </c>
      <c r="D796" s="10" t="s">
        <v>93</v>
      </c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x14ac:dyDescent="0.35">
      <c r="A797" s="10" t="s">
        <v>118</v>
      </c>
      <c r="B797" s="10" t="s">
        <v>119</v>
      </c>
      <c r="C797" s="10" t="s">
        <v>120</v>
      </c>
      <c r="D797" s="10" t="s">
        <v>121</v>
      </c>
      <c r="E797" s="10" t="s">
        <v>122</v>
      </c>
      <c r="F797" s="10" t="s">
        <v>123</v>
      </c>
      <c r="G797" s="10" t="s">
        <v>124</v>
      </c>
      <c r="H797" s="10" t="s">
        <v>2</v>
      </c>
      <c r="I797" s="10" t="s">
        <v>125</v>
      </c>
      <c r="J797" s="10" t="s">
        <v>106</v>
      </c>
      <c r="K797" s="10" t="s">
        <v>126</v>
      </c>
      <c r="L797" s="10" t="s">
        <v>127</v>
      </c>
      <c r="M797" s="10" t="s">
        <v>128</v>
      </c>
      <c r="N797" s="10"/>
      <c r="O797" s="10" t="s">
        <v>129</v>
      </c>
      <c r="P797" s="10" t="s">
        <v>130</v>
      </c>
      <c r="Q797" s="10"/>
      <c r="R797" s="10" t="s">
        <v>131</v>
      </c>
      <c r="S797" s="10" t="s">
        <v>121</v>
      </c>
      <c r="T797" s="10" t="s">
        <v>132</v>
      </c>
    </row>
    <row r="798" spans="1:20" x14ac:dyDescent="0.35">
      <c r="A798" s="10"/>
      <c r="B798" s="10"/>
      <c r="C798" s="10">
        <v>1</v>
      </c>
      <c r="D798" s="10" t="s">
        <v>94</v>
      </c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x14ac:dyDescent="0.35">
      <c r="A799" s="10" t="s">
        <v>118</v>
      </c>
      <c r="B799" s="10" t="s">
        <v>119</v>
      </c>
      <c r="C799" s="10" t="s">
        <v>120</v>
      </c>
      <c r="D799" s="10" t="s">
        <v>121</v>
      </c>
      <c r="E799" s="10" t="s">
        <v>122</v>
      </c>
      <c r="F799" s="10" t="s">
        <v>123</v>
      </c>
      <c r="G799" s="10" t="s">
        <v>124</v>
      </c>
      <c r="H799" s="10" t="s">
        <v>2</v>
      </c>
      <c r="I799" s="10" t="s">
        <v>125</v>
      </c>
      <c r="J799" s="10" t="s">
        <v>106</v>
      </c>
      <c r="K799" s="10" t="s">
        <v>126</v>
      </c>
      <c r="L799" s="10" t="s">
        <v>127</v>
      </c>
      <c r="M799" s="10" t="s">
        <v>128</v>
      </c>
      <c r="N799" s="10"/>
      <c r="O799" s="10" t="s">
        <v>129</v>
      </c>
      <c r="P799" s="10" t="s">
        <v>130</v>
      </c>
      <c r="Q799" s="10"/>
      <c r="R799" s="10" t="s">
        <v>131</v>
      </c>
      <c r="S799" s="10" t="s">
        <v>121</v>
      </c>
      <c r="T799" s="10" t="s">
        <v>132</v>
      </c>
    </row>
    <row r="800" spans="1:20" x14ac:dyDescent="0.35">
      <c r="A800" s="10"/>
      <c r="B800" s="10"/>
      <c r="C800" s="10">
        <v>1</v>
      </c>
      <c r="D800" s="10" t="s">
        <v>95</v>
      </c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x14ac:dyDescent="0.35">
      <c r="A801" s="10" t="s">
        <v>118</v>
      </c>
      <c r="B801" s="10" t="s">
        <v>119</v>
      </c>
      <c r="C801" s="10" t="s">
        <v>120</v>
      </c>
      <c r="D801" s="10" t="s">
        <v>121</v>
      </c>
      <c r="E801" s="10" t="s">
        <v>122</v>
      </c>
      <c r="F801" s="10" t="s">
        <v>123</v>
      </c>
      <c r="G801" s="10" t="s">
        <v>124</v>
      </c>
      <c r="H801" s="10" t="s">
        <v>2</v>
      </c>
      <c r="I801" s="10" t="s">
        <v>125</v>
      </c>
      <c r="J801" s="10" t="s">
        <v>106</v>
      </c>
      <c r="K801" s="10" t="s">
        <v>126</v>
      </c>
      <c r="L801" s="10" t="s">
        <v>127</v>
      </c>
      <c r="M801" s="10" t="s">
        <v>128</v>
      </c>
      <c r="N801" s="10"/>
      <c r="O801" s="10" t="s">
        <v>129</v>
      </c>
      <c r="P801" s="10" t="s">
        <v>130</v>
      </c>
      <c r="Q801" s="10"/>
      <c r="R801" s="10" t="s">
        <v>131</v>
      </c>
      <c r="S801" s="10" t="s">
        <v>121</v>
      </c>
      <c r="T801" s="10" t="s">
        <v>132</v>
      </c>
    </row>
    <row r="802" spans="1:20" x14ac:dyDescent="0.35">
      <c r="A802" s="10"/>
      <c r="B802" s="10"/>
      <c r="C802" s="10">
        <v>1</v>
      </c>
      <c r="D802" s="10" t="s">
        <v>96</v>
      </c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x14ac:dyDescent="0.35">
      <c r="A803" s="10" t="s">
        <v>118</v>
      </c>
      <c r="B803" s="10" t="s">
        <v>119</v>
      </c>
      <c r="C803" s="10" t="s">
        <v>120</v>
      </c>
      <c r="D803" s="10" t="s">
        <v>121</v>
      </c>
      <c r="E803" s="10" t="s">
        <v>122</v>
      </c>
      <c r="F803" s="10" t="s">
        <v>123</v>
      </c>
      <c r="G803" s="10" t="s">
        <v>124</v>
      </c>
      <c r="H803" s="10" t="s">
        <v>2</v>
      </c>
      <c r="I803" s="10" t="s">
        <v>125</v>
      </c>
      <c r="J803" s="10" t="s">
        <v>106</v>
      </c>
      <c r="K803" s="10" t="s">
        <v>126</v>
      </c>
      <c r="L803" s="10" t="s">
        <v>127</v>
      </c>
      <c r="M803" s="10" t="s">
        <v>128</v>
      </c>
      <c r="N803" s="10"/>
      <c r="O803" s="10" t="s">
        <v>129</v>
      </c>
      <c r="P803" s="10" t="s">
        <v>130</v>
      </c>
      <c r="Q803" s="10"/>
      <c r="R803" s="10" t="s">
        <v>131</v>
      </c>
      <c r="S803" s="10" t="s">
        <v>121</v>
      </c>
      <c r="T803" s="10" t="s">
        <v>132</v>
      </c>
    </row>
    <row r="804" spans="1:20" x14ac:dyDescent="0.35">
      <c r="A804" s="10"/>
      <c r="B804" s="10"/>
      <c r="C804" s="10">
        <v>1</v>
      </c>
      <c r="D804" s="10" t="s">
        <v>97</v>
      </c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x14ac:dyDescent="0.35">
      <c r="A805" s="10" t="s">
        <v>118</v>
      </c>
      <c r="B805" s="10" t="s">
        <v>119</v>
      </c>
      <c r="C805" s="10" t="s">
        <v>120</v>
      </c>
      <c r="D805" s="10" t="s">
        <v>121</v>
      </c>
      <c r="E805" s="10" t="s">
        <v>122</v>
      </c>
      <c r="F805" s="10" t="s">
        <v>123</v>
      </c>
      <c r="G805" s="10" t="s">
        <v>124</v>
      </c>
      <c r="H805" s="10" t="s">
        <v>2</v>
      </c>
      <c r="I805" s="10" t="s">
        <v>125</v>
      </c>
      <c r="J805" s="10" t="s">
        <v>106</v>
      </c>
      <c r="K805" s="10" t="s">
        <v>126</v>
      </c>
      <c r="L805" s="10" t="s">
        <v>127</v>
      </c>
      <c r="M805" s="10" t="s">
        <v>128</v>
      </c>
      <c r="N805" s="10"/>
      <c r="O805" s="10" t="s">
        <v>129</v>
      </c>
      <c r="P805" s="10" t="s">
        <v>130</v>
      </c>
      <c r="Q805" s="10"/>
      <c r="R805" s="10" t="s">
        <v>131</v>
      </c>
      <c r="S805" s="10" t="s">
        <v>121</v>
      </c>
      <c r="T805" s="10" t="s">
        <v>132</v>
      </c>
    </row>
    <row r="806" spans="1:20" x14ac:dyDescent="0.35">
      <c r="A806" s="10"/>
      <c r="B806" s="10"/>
      <c r="C806" s="10">
        <v>1</v>
      </c>
      <c r="D806" s="10" t="s">
        <v>98</v>
      </c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x14ac:dyDescent="0.35">
      <c r="A807" s="10" t="s">
        <v>118</v>
      </c>
      <c r="B807" s="10" t="s">
        <v>119</v>
      </c>
      <c r="C807" s="10" t="s">
        <v>120</v>
      </c>
      <c r="D807" s="10" t="s">
        <v>121</v>
      </c>
      <c r="E807" s="10" t="s">
        <v>122</v>
      </c>
      <c r="F807" s="10" t="s">
        <v>123</v>
      </c>
      <c r="G807" s="10" t="s">
        <v>124</v>
      </c>
      <c r="H807" s="10" t="s">
        <v>2</v>
      </c>
      <c r="I807" s="10" t="s">
        <v>125</v>
      </c>
      <c r="J807" s="10" t="s">
        <v>106</v>
      </c>
      <c r="K807" s="10" t="s">
        <v>126</v>
      </c>
      <c r="L807" s="10" t="s">
        <v>127</v>
      </c>
      <c r="M807" s="10" t="s">
        <v>128</v>
      </c>
      <c r="N807" s="10"/>
      <c r="O807" s="10" t="s">
        <v>129</v>
      </c>
      <c r="P807" s="10" t="s">
        <v>130</v>
      </c>
      <c r="Q807" s="10"/>
      <c r="R807" s="10" t="s">
        <v>131</v>
      </c>
      <c r="S807" s="10" t="s">
        <v>121</v>
      </c>
      <c r="T807" s="10" t="s">
        <v>132</v>
      </c>
    </row>
    <row r="808" spans="1:20" x14ac:dyDescent="0.35">
      <c r="A808" s="10"/>
      <c r="B808" s="10"/>
      <c r="C808" s="10">
        <v>1</v>
      </c>
      <c r="D808" s="10" t="s">
        <v>99</v>
      </c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x14ac:dyDescent="0.35">
      <c r="A809" s="10" t="s">
        <v>118</v>
      </c>
      <c r="B809" s="10" t="s">
        <v>119</v>
      </c>
      <c r="C809" s="10" t="s">
        <v>120</v>
      </c>
      <c r="D809" s="10" t="s">
        <v>121</v>
      </c>
      <c r="E809" s="10" t="s">
        <v>122</v>
      </c>
      <c r="F809" s="10" t="s">
        <v>123</v>
      </c>
      <c r="G809" s="10" t="s">
        <v>124</v>
      </c>
      <c r="H809" s="10" t="s">
        <v>2</v>
      </c>
      <c r="I809" s="10" t="s">
        <v>125</v>
      </c>
      <c r="J809" s="10" t="s">
        <v>106</v>
      </c>
      <c r="K809" s="10" t="s">
        <v>126</v>
      </c>
      <c r="L809" s="10" t="s">
        <v>127</v>
      </c>
      <c r="M809" s="10" t="s">
        <v>128</v>
      </c>
      <c r="N809" s="10"/>
      <c r="O809" s="10" t="s">
        <v>129</v>
      </c>
      <c r="P809" s="10" t="s">
        <v>130</v>
      </c>
      <c r="Q809" s="10"/>
      <c r="R809" s="10" t="s">
        <v>131</v>
      </c>
      <c r="S809" s="10" t="s">
        <v>121</v>
      </c>
      <c r="T809" s="10" t="s">
        <v>132</v>
      </c>
    </row>
    <row r="810" spans="1:20" x14ac:dyDescent="0.35">
      <c r="A810" s="10"/>
      <c r="B810" s="10"/>
      <c r="C810" s="10">
        <v>1</v>
      </c>
      <c r="D810" s="10" t="s">
        <v>100</v>
      </c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x14ac:dyDescent="0.35">
      <c r="A811" s="10" t="s">
        <v>118</v>
      </c>
      <c r="B811" s="10" t="s">
        <v>119</v>
      </c>
      <c r="C811" s="10" t="s">
        <v>120</v>
      </c>
      <c r="D811" s="10" t="s">
        <v>121</v>
      </c>
      <c r="E811" s="10" t="s">
        <v>122</v>
      </c>
      <c r="F811" s="10" t="s">
        <v>123</v>
      </c>
      <c r="G811" s="10" t="s">
        <v>124</v>
      </c>
      <c r="H811" s="10" t="s">
        <v>2</v>
      </c>
      <c r="I811" s="10" t="s">
        <v>125</v>
      </c>
      <c r="J811" s="10" t="s">
        <v>106</v>
      </c>
      <c r="K811" s="10" t="s">
        <v>126</v>
      </c>
      <c r="L811" s="10" t="s">
        <v>127</v>
      </c>
      <c r="M811" s="10" t="s">
        <v>128</v>
      </c>
      <c r="N811" s="10"/>
      <c r="O811" s="10" t="s">
        <v>129</v>
      </c>
      <c r="P811" s="10" t="s">
        <v>130</v>
      </c>
      <c r="Q811" s="10"/>
      <c r="R811" s="10" t="s">
        <v>131</v>
      </c>
      <c r="S811" s="10" t="s">
        <v>121</v>
      </c>
      <c r="T811" s="10" t="s">
        <v>132</v>
      </c>
    </row>
    <row r="812" spans="1:20" x14ac:dyDescent="0.35">
      <c r="A812" s="10"/>
      <c r="B812" s="10"/>
      <c r="C812" s="10">
        <v>1</v>
      </c>
      <c r="D812" s="10" t="s">
        <v>101</v>
      </c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x14ac:dyDescent="0.35">
      <c r="A813" s="10" t="s">
        <v>118</v>
      </c>
      <c r="B813" s="10" t="s">
        <v>119</v>
      </c>
      <c r="C813" s="10" t="s">
        <v>120</v>
      </c>
      <c r="D813" s="10" t="s">
        <v>121</v>
      </c>
      <c r="E813" s="10" t="s">
        <v>122</v>
      </c>
      <c r="F813" s="10" t="s">
        <v>123</v>
      </c>
      <c r="G813" s="10" t="s">
        <v>124</v>
      </c>
      <c r="H813" s="10" t="s">
        <v>2</v>
      </c>
      <c r="I813" s="10" t="s">
        <v>125</v>
      </c>
      <c r="J813" s="10" t="s">
        <v>106</v>
      </c>
      <c r="K813" s="10" t="s">
        <v>126</v>
      </c>
      <c r="L813" s="10" t="s">
        <v>127</v>
      </c>
      <c r="M813" s="10" t="s">
        <v>128</v>
      </c>
      <c r="N813" s="10"/>
      <c r="O813" s="10" t="s">
        <v>129</v>
      </c>
      <c r="P813" s="10" t="s">
        <v>130</v>
      </c>
      <c r="Q813" s="10"/>
      <c r="R813" s="10" t="s">
        <v>131</v>
      </c>
      <c r="S813" s="10" t="s">
        <v>121</v>
      </c>
      <c r="T813" s="10" t="s">
        <v>132</v>
      </c>
    </row>
    <row r="814" spans="1:20" x14ac:dyDescent="0.35">
      <c r="A814" s="10"/>
      <c r="B814" s="10"/>
      <c r="C814" s="10">
        <v>1</v>
      </c>
      <c r="D814" s="10" t="s">
        <v>102</v>
      </c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s="8" customFormat="1" x14ac:dyDescent="0.35"/>
    <row r="816" spans="1:20" x14ac:dyDescent="0.35">
      <c r="A816" s="10" t="s">
        <v>118</v>
      </c>
      <c r="B816" s="10" t="s">
        <v>119</v>
      </c>
      <c r="C816" s="10" t="s">
        <v>120</v>
      </c>
      <c r="D816" s="10" t="s">
        <v>121</v>
      </c>
      <c r="E816" s="10" t="s">
        <v>122</v>
      </c>
      <c r="F816" s="10" t="s">
        <v>123</v>
      </c>
      <c r="G816" s="10" t="s">
        <v>124</v>
      </c>
      <c r="H816" s="10" t="s">
        <v>2</v>
      </c>
      <c r="I816" s="10" t="s">
        <v>125</v>
      </c>
      <c r="J816" s="10" t="s">
        <v>106</v>
      </c>
      <c r="K816" s="10" t="s">
        <v>126</v>
      </c>
      <c r="L816" s="10" t="s">
        <v>127</v>
      </c>
      <c r="M816" s="10" t="s">
        <v>128</v>
      </c>
      <c r="N816" s="10"/>
      <c r="O816" s="10" t="s">
        <v>129</v>
      </c>
      <c r="P816" s="10" t="s">
        <v>130</v>
      </c>
      <c r="Q816" s="10"/>
      <c r="R816" s="10" t="s">
        <v>131</v>
      </c>
      <c r="S816" s="10" t="s">
        <v>121</v>
      </c>
      <c r="T816" s="10" t="s">
        <v>132</v>
      </c>
    </row>
    <row r="817" spans="1:20" x14ac:dyDescent="0.35">
      <c r="A817" s="10"/>
      <c r="B817" s="10"/>
      <c r="C817" s="10">
        <v>2</v>
      </c>
      <c r="D817" s="10" t="s">
        <v>24</v>
      </c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x14ac:dyDescent="0.35">
      <c r="A818" s="10" t="s">
        <v>118</v>
      </c>
      <c r="B818" s="10" t="s">
        <v>119</v>
      </c>
      <c r="C818" s="10" t="s">
        <v>120</v>
      </c>
      <c r="D818" s="10" t="s">
        <v>121</v>
      </c>
      <c r="E818" s="10" t="s">
        <v>122</v>
      </c>
      <c r="F818" s="10" t="s">
        <v>123</v>
      </c>
      <c r="G818" s="10" t="s">
        <v>124</v>
      </c>
      <c r="H818" s="10" t="s">
        <v>2</v>
      </c>
      <c r="I818" s="10" t="s">
        <v>125</v>
      </c>
      <c r="J818" s="10" t="s">
        <v>106</v>
      </c>
      <c r="K818" s="10" t="s">
        <v>126</v>
      </c>
      <c r="L818" s="10" t="s">
        <v>127</v>
      </c>
      <c r="M818" s="10" t="s">
        <v>128</v>
      </c>
      <c r="N818" s="10"/>
      <c r="O818" s="10" t="s">
        <v>129</v>
      </c>
      <c r="P818" s="10" t="s">
        <v>130</v>
      </c>
      <c r="Q818" s="10"/>
      <c r="R818" s="10" t="s">
        <v>131</v>
      </c>
      <c r="S818" s="10" t="s">
        <v>121</v>
      </c>
      <c r="T818" s="10" t="s">
        <v>132</v>
      </c>
    </row>
    <row r="819" spans="1:20" x14ac:dyDescent="0.35">
      <c r="A819" s="10"/>
      <c r="B819" s="10"/>
      <c r="C819" s="10">
        <v>2</v>
      </c>
      <c r="D819" s="10" t="s">
        <v>25</v>
      </c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x14ac:dyDescent="0.35">
      <c r="A820" s="10" t="s">
        <v>118</v>
      </c>
      <c r="B820" s="10" t="s">
        <v>119</v>
      </c>
      <c r="C820" s="10" t="s">
        <v>120</v>
      </c>
      <c r="D820" s="10" t="s">
        <v>121</v>
      </c>
      <c r="E820" s="10" t="s">
        <v>122</v>
      </c>
      <c r="F820" s="10" t="s">
        <v>123</v>
      </c>
      <c r="G820" s="10" t="s">
        <v>124</v>
      </c>
      <c r="H820" s="10" t="s">
        <v>2</v>
      </c>
      <c r="I820" s="10" t="s">
        <v>125</v>
      </c>
      <c r="J820" s="10" t="s">
        <v>106</v>
      </c>
      <c r="K820" s="10" t="s">
        <v>126</v>
      </c>
      <c r="L820" s="10" t="s">
        <v>127</v>
      </c>
      <c r="M820" s="10" t="s">
        <v>128</v>
      </c>
      <c r="N820" s="10"/>
      <c r="O820" s="10" t="s">
        <v>129</v>
      </c>
      <c r="P820" s="10" t="s">
        <v>130</v>
      </c>
      <c r="Q820" s="10"/>
      <c r="R820" s="10" t="s">
        <v>131</v>
      </c>
      <c r="S820" s="10" t="s">
        <v>121</v>
      </c>
      <c r="T820" s="10" t="s">
        <v>132</v>
      </c>
    </row>
    <row r="821" spans="1:20" x14ac:dyDescent="0.35">
      <c r="A821" s="10"/>
      <c r="B821" s="10"/>
      <c r="C821" s="10">
        <v>2</v>
      </c>
      <c r="D821" s="10" t="s">
        <v>26</v>
      </c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x14ac:dyDescent="0.35">
      <c r="A822" s="10" t="s">
        <v>118</v>
      </c>
      <c r="B822" s="10" t="s">
        <v>119</v>
      </c>
      <c r="C822" s="10" t="s">
        <v>120</v>
      </c>
      <c r="D822" s="10" t="s">
        <v>121</v>
      </c>
      <c r="E822" s="10" t="s">
        <v>122</v>
      </c>
      <c r="F822" s="10" t="s">
        <v>123</v>
      </c>
      <c r="G822" s="10" t="s">
        <v>124</v>
      </c>
      <c r="H822" s="10" t="s">
        <v>2</v>
      </c>
      <c r="I822" s="10" t="s">
        <v>125</v>
      </c>
      <c r="J822" s="10" t="s">
        <v>106</v>
      </c>
      <c r="K822" s="10" t="s">
        <v>126</v>
      </c>
      <c r="L822" s="10" t="s">
        <v>127</v>
      </c>
      <c r="M822" s="10" t="s">
        <v>128</v>
      </c>
      <c r="N822" s="10"/>
      <c r="O822" s="10" t="s">
        <v>129</v>
      </c>
      <c r="P822" s="10" t="s">
        <v>130</v>
      </c>
      <c r="Q822" s="10"/>
      <c r="R822" s="10" t="s">
        <v>131</v>
      </c>
      <c r="S822" s="10" t="s">
        <v>121</v>
      </c>
      <c r="T822" s="10" t="s">
        <v>132</v>
      </c>
    </row>
    <row r="823" spans="1:20" x14ac:dyDescent="0.35">
      <c r="A823" s="10"/>
      <c r="B823" s="10"/>
      <c r="C823" s="10">
        <v>2</v>
      </c>
      <c r="D823" s="10" t="s">
        <v>27</v>
      </c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x14ac:dyDescent="0.35">
      <c r="A824" s="10" t="s">
        <v>118</v>
      </c>
      <c r="B824" s="10" t="s">
        <v>119</v>
      </c>
      <c r="C824" s="10" t="s">
        <v>120</v>
      </c>
      <c r="D824" s="10" t="s">
        <v>121</v>
      </c>
      <c r="E824" s="10" t="s">
        <v>122</v>
      </c>
      <c r="F824" s="10" t="s">
        <v>123</v>
      </c>
      <c r="G824" s="10" t="s">
        <v>124</v>
      </c>
      <c r="H824" s="10" t="s">
        <v>2</v>
      </c>
      <c r="I824" s="10" t="s">
        <v>125</v>
      </c>
      <c r="J824" s="10" t="s">
        <v>106</v>
      </c>
      <c r="K824" s="10" t="s">
        <v>126</v>
      </c>
      <c r="L824" s="10" t="s">
        <v>127</v>
      </c>
      <c r="M824" s="10" t="s">
        <v>128</v>
      </c>
      <c r="N824" s="10"/>
      <c r="O824" s="10" t="s">
        <v>129</v>
      </c>
      <c r="P824" s="10" t="s">
        <v>130</v>
      </c>
      <c r="Q824" s="10"/>
      <c r="R824" s="10" t="s">
        <v>131</v>
      </c>
      <c r="S824" s="10" t="s">
        <v>121</v>
      </c>
      <c r="T824" s="10" t="s">
        <v>132</v>
      </c>
    </row>
    <row r="825" spans="1:20" x14ac:dyDescent="0.35">
      <c r="A825" s="10"/>
      <c r="B825" s="10"/>
      <c r="C825" s="10">
        <v>2</v>
      </c>
      <c r="D825" s="10" t="s">
        <v>28</v>
      </c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x14ac:dyDescent="0.35">
      <c r="A826" s="10" t="s">
        <v>118</v>
      </c>
      <c r="B826" s="10" t="s">
        <v>119</v>
      </c>
      <c r="C826" s="10" t="s">
        <v>120</v>
      </c>
      <c r="D826" s="10" t="s">
        <v>121</v>
      </c>
      <c r="E826" s="10" t="s">
        <v>122</v>
      </c>
      <c r="F826" s="10" t="s">
        <v>123</v>
      </c>
      <c r="G826" s="10" t="s">
        <v>124</v>
      </c>
      <c r="H826" s="10" t="s">
        <v>2</v>
      </c>
      <c r="I826" s="10" t="s">
        <v>125</v>
      </c>
      <c r="J826" s="10" t="s">
        <v>106</v>
      </c>
      <c r="K826" s="10" t="s">
        <v>126</v>
      </c>
      <c r="L826" s="10" t="s">
        <v>127</v>
      </c>
      <c r="M826" s="10" t="s">
        <v>128</v>
      </c>
      <c r="N826" s="10"/>
      <c r="O826" s="10" t="s">
        <v>129</v>
      </c>
      <c r="P826" s="10" t="s">
        <v>130</v>
      </c>
      <c r="Q826" s="10"/>
      <c r="R826" s="10" t="s">
        <v>131</v>
      </c>
      <c r="S826" s="10" t="s">
        <v>121</v>
      </c>
      <c r="T826" s="10" t="s">
        <v>132</v>
      </c>
    </row>
    <row r="827" spans="1:20" x14ac:dyDescent="0.35">
      <c r="A827" s="10"/>
      <c r="B827" s="10"/>
      <c r="C827" s="10">
        <v>2</v>
      </c>
      <c r="D827" s="10" t="s">
        <v>29</v>
      </c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x14ac:dyDescent="0.35">
      <c r="A828" s="10" t="s">
        <v>118</v>
      </c>
      <c r="B828" s="10" t="s">
        <v>119</v>
      </c>
      <c r="C828" s="10" t="s">
        <v>120</v>
      </c>
      <c r="D828" s="10" t="s">
        <v>121</v>
      </c>
      <c r="E828" s="10" t="s">
        <v>122</v>
      </c>
      <c r="F828" s="10" t="s">
        <v>123</v>
      </c>
      <c r="G828" s="10" t="s">
        <v>124</v>
      </c>
      <c r="H828" s="10" t="s">
        <v>2</v>
      </c>
      <c r="I828" s="10" t="s">
        <v>125</v>
      </c>
      <c r="J828" s="10" t="s">
        <v>106</v>
      </c>
      <c r="K828" s="10" t="s">
        <v>126</v>
      </c>
      <c r="L828" s="10" t="s">
        <v>127</v>
      </c>
      <c r="M828" s="10" t="s">
        <v>128</v>
      </c>
      <c r="N828" s="10"/>
      <c r="O828" s="10" t="s">
        <v>129</v>
      </c>
      <c r="P828" s="10" t="s">
        <v>130</v>
      </c>
      <c r="Q828" s="10"/>
      <c r="R828" s="10" t="s">
        <v>131</v>
      </c>
      <c r="S828" s="10" t="s">
        <v>121</v>
      </c>
      <c r="T828" s="10" t="s">
        <v>132</v>
      </c>
    </row>
    <row r="829" spans="1:20" x14ac:dyDescent="0.35">
      <c r="A829" s="10"/>
      <c r="B829" s="10"/>
      <c r="C829" s="10">
        <v>2</v>
      </c>
      <c r="D829" s="10" t="s">
        <v>30</v>
      </c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x14ac:dyDescent="0.35">
      <c r="A830" s="10" t="s">
        <v>118</v>
      </c>
      <c r="B830" s="10" t="s">
        <v>119</v>
      </c>
      <c r="C830" s="10" t="s">
        <v>120</v>
      </c>
      <c r="D830" s="10" t="s">
        <v>121</v>
      </c>
      <c r="E830" s="10" t="s">
        <v>122</v>
      </c>
      <c r="F830" s="10" t="s">
        <v>123</v>
      </c>
      <c r="G830" s="10" t="s">
        <v>124</v>
      </c>
      <c r="H830" s="10" t="s">
        <v>2</v>
      </c>
      <c r="I830" s="10" t="s">
        <v>125</v>
      </c>
      <c r="J830" s="10" t="s">
        <v>106</v>
      </c>
      <c r="K830" s="10" t="s">
        <v>126</v>
      </c>
      <c r="L830" s="10" t="s">
        <v>127</v>
      </c>
      <c r="M830" s="10" t="s">
        <v>128</v>
      </c>
      <c r="N830" s="10"/>
      <c r="O830" s="10" t="s">
        <v>129</v>
      </c>
      <c r="P830" s="10" t="s">
        <v>130</v>
      </c>
      <c r="Q830" s="10"/>
      <c r="R830" s="10" t="s">
        <v>131</v>
      </c>
      <c r="S830" s="10" t="s">
        <v>121</v>
      </c>
      <c r="T830" s="10" t="s">
        <v>132</v>
      </c>
    </row>
    <row r="831" spans="1:20" x14ac:dyDescent="0.35">
      <c r="A831" s="10"/>
      <c r="B831" s="10"/>
      <c r="C831" s="10">
        <v>2</v>
      </c>
      <c r="D831" s="10" t="s">
        <v>31</v>
      </c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x14ac:dyDescent="0.35">
      <c r="A832" s="10" t="s">
        <v>118</v>
      </c>
      <c r="B832" s="10" t="s">
        <v>119</v>
      </c>
      <c r="C832" s="10" t="s">
        <v>120</v>
      </c>
      <c r="D832" s="10" t="s">
        <v>121</v>
      </c>
      <c r="E832" s="10" t="s">
        <v>122</v>
      </c>
      <c r="F832" s="10" t="s">
        <v>123</v>
      </c>
      <c r="G832" s="10" t="s">
        <v>124</v>
      </c>
      <c r="H832" s="10" t="s">
        <v>2</v>
      </c>
      <c r="I832" s="10" t="s">
        <v>125</v>
      </c>
      <c r="J832" s="10" t="s">
        <v>106</v>
      </c>
      <c r="K832" s="10" t="s">
        <v>126</v>
      </c>
      <c r="L832" s="10" t="s">
        <v>127</v>
      </c>
      <c r="M832" s="10" t="s">
        <v>128</v>
      </c>
      <c r="N832" s="10"/>
      <c r="O832" s="10" t="s">
        <v>129</v>
      </c>
      <c r="P832" s="10" t="s">
        <v>130</v>
      </c>
      <c r="Q832" s="10"/>
      <c r="R832" s="10" t="s">
        <v>131</v>
      </c>
      <c r="S832" s="10" t="s">
        <v>121</v>
      </c>
      <c r="T832" s="10" t="s">
        <v>132</v>
      </c>
    </row>
    <row r="833" spans="1:20" x14ac:dyDescent="0.35">
      <c r="A833" s="10"/>
      <c r="B833" s="10"/>
      <c r="C833" s="10">
        <v>2</v>
      </c>
      <c r="D833" s="10" t="s">
        <v>32</v>
      </c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x14ac:dyDescent="0.35">
      <c r="A834" s="10" t="s">
        <v>118</v>
      </c>
      <c r="B834" s="10" t="s">
        <v>119</v>
      </c>
      <c r="C834" s="10" t="s">
        <v>120</v>
      </c>
      <c r="D834" s="10" t="s">
        <v>121</v>
      </c>
      <c r="E834" s="10" t="s">
        <v>122</v>
      </c>
      <c r="F834" s="10" t="s">
        <v>123</v>
      </c>
      <c r="G834" s="10" t="s">
        <v>124</v>
      </c>
      <c r="H834" s="10" t="s">
        <v>2</v>
      </c>
      <c r="I834" s="10" t="s">
        <v>125</v>
      </c>
      <c r="J834" s="10" t="s">
        <v>106</v>
      </c>
      <c r="K834" s="10" t="s">
        <v>126</v>
      </c>
      <c r="L834" s="10" t="s">
        <v>127</v>
      </c>
      <c r="M834" s="10" t="s">
        <v>128</v>
      </c>
      <c r="N834" s="10"/>
      <c r="O834" s="10" t="s">
        <v>129</v>
      </c>
      <c r="P834" s="10" t="s">
        <v>130</v>
      </c>
      <c r="Q834" s="10"/>
      <c r="R834" s="10" t="s">
        <v>131</v>
      </c>
      <c r="S834" s="10" t="s">
        <v>121</v>
      </c>
      <c r="T834" s="10" t="s">
        <v>132</v>
      </c>
    </row>
    <row r="835" spans="1:20" x14ac:dyDescent="0.35">
      <c r="A835" s="10"/>
      <c r="B835" s="10"/>
      <c r="C835" s="10">
        <v>2</v>
      </c>
      <c r="D835" s="10" t="s">
        <v>33</v>
      </c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x14ac:dyDescent="0.35">
      <c r="A836" s="10" t="s">
        <v>118</v>
      </c>
      <c r="B836" s="10" t="s">
        <v>119</v>
      </c>
      <c r="C836" s="10" t="s">
        <v>120</v>
      </c>
      <c r="D836" s="10" t="s">
        <v>121</v>
      </c>
      <c r="E836" s="10" t="s">
        <v>122</v>
      </c>
      <c r="F836" s="10" t="s">
        <v>123</v>
      </c>
      <c r="G836" s="10" t="s">
        <v>124</v>
      </c>
      <c r="H836" s="10" t="s">
        <v>2</v>
      </c>
      <c r="I836" s="10" t="s">
        <v>125</v>
      </c>
      <c r="J836" s="10" t="s">
        <v>106</v>
      </c>
      <c r="K836" s="10" t="s">
        <v>126</v>
      </c>
      <c r="L836" s="10" t="s">
        <v>127</v>
      </c>
      <c r="M836" s="10" t="s">
        <v>128</v>
      </c>
      <c r="N836" s="10"/>
      <c r="O836" s="10" t="s">
        <v>129</v>
      </c>
      <c r="P836" s="10" t="s">
        <v>130</v>
      </c>
      <c r="Q836" s="10"/>
      <c r="R836" s="10" t="s">
        <v>131</v>
      </c>
      <c r="S836" s="10" t="s">
        <v>121</v>
      </c>
      <c r="T836" s="10" t="s">
        <v>132</v>
      </c>
    </row>
    <row r="837" spans="1:20" x14ac:dyDescent="0.35">
      <c r="A837" s="10"/>
      <c r="B837" s="10"/>
      <c r="C837" s="10">
        <v>2</v>
      </c>
      <c r="D837" s="10" t="s">
        <v>34</v>
      </c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x14ac:dyDescent="0.35">
      <c r="A838" s="10" t="s">
        <v>118</v>
      </c>
      <c r="B838" s="10" t="s">
        <v>119</v>
      </c>
      <c r="C838" s="10" t="s">
        <v>120</v>
      </c>
      <c r="D838" s="10" t="s">
        <v>121</v>
      </c>
      <c r="E838" s="10" t="s">
        <v>122</v>
      </c>
      <c r="F838" s="10" t="s">
        <v>123</v>
      </c>
      <c r="G838" s="10" t="s">
        <v>124</v>
      </c>
      <c r="H838" s="10" t="s">
        <v>2</v>
      </c>
      <c r="I838" s="10" t="s">
        <v>125</v>
      </c>
      <c r="J838" s="10" t="s">
        <v>106</v>
      </c>
      <c r="K838" s="10" t="s">
        <v>126</v>
      </c>
      <c r="L838" s="10" t="s">
        <v>127</v>
      </c>
      <c r="M838" s="10" t="s">
        <v>128</v>
      </c>
      <c r="N838" s="10"/>
      <c r="O838" s="10" t="s">
        <v>129</v>
      </c>
      <c r="P838" s="10" t="s">
        <v>130</v>
      </c>
      <c r="Q838" s="10"/>
      <c r="R838" s="10" t="s">
        <v>131</v>
      </c>
      <c r="S838" s="10" t="s">
        <v>121</v>
      </c>
      <c r="T838" s="10" t="s">
        <v>132</v>
      </c>
    </row>
    <row r="839" spans="1:20" x14ac:dyDescent="0.35">
      <c r="A839" s="10"/>
      <c r="B839" s="10"/>
      <c r="C839" s="10">
        <v>2</v>
      </c>
      <c r="D839" s="10" t="s">
        <v>35</v>
      </c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x14ac:dyDescent="0.35">
      <c r="A840" s="10" t="s">
        <v>118</v>
      </c>
      <c r="B840" s="10" t="s">
        <v>119</v>
      </c>
      <c r="C840" s="10" t="s">
        <v>120</v>
      </c>
      <c r="D840" s="10" t="s">
        <v>121</v>
      </c>
      <c r="E840" s="10" t="s">
        <v>122</v>
      </c>
      <c r="F840" s="10" t="s">
        <v>123</v>
      </c>
      <c r="G840" s="10" t="s">
        <v>124</v>
      </c>
      <c r="H840" s="10" t="s">
        <v>2</v>
      </c>
      <c r="I840" s="10" t="s">
        <v>125</v>
      </c>
      <c r="J840" s="10" t="s">
        <v>106</v>
      </c>
      <c r="K840" s="10" t="s">
        <v>126</v>
      </c>
      <c r="L840" s="10" t="s">
        <v>127</v>
      </c>
      <c r="M840" s="10" t="s">
        <v>128</v>
      </c>
      <c r="N840" s="10"/>
      <c r="O840" s="10" t="s">
        <v>129</v>
      </c>
      <c r="P840" s="10" t="s">
        <v>130</v>
      </c>
      <c r="Q840" s="10"/>
      <c r="R840" s="10" t="s">
        <v>131</v>
      </c>
      <c r="S840" s="10" t="s">
        <v>121</v>
      </c>
      <c r="T840" s="10" t="s">
        <v>132</v>
      </c>
    </row>
    <row r="841" spans="1:20" x14ac:dyDescent="0.35">
      <c r="A841" s="10"/>
      <c r="B841" s="10"/>
      <c r="C841" s="10">
        <v>2</v>
      </c>
      <c r="D841" s="10" t="s">
        <v>36</v>
      </c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x14ac:dyDescent="0.35">
      <c r="A842" s="10" t="s">
        <v>118</v>
      </c>
      <c r="B842" s="10" t="s">
        <v>119</v>
      </c>
      <c r="C842" s="10" t="s">
        <v>120</v>
      </c>
      <c r="D842" s="10" t="s">
        <v>121</v>
      </c>
      <c r="E842" s="10" t="s">
        <v>122</v>
      </c>
      <c r="F842" s="10" t="s">
        <v>123</v>
      </c>
      <c r="G842" s="10" t="s">
        <v>124</v>
      </c>
      <c r="H842" s="10" t="s">
        <v>2</v>
      </c>
      <c r="I842" s="10" t="s">
        <v>125</v>
      </c>
      <c r="J842" s="10" t="s">
        <v>106</v>
      </c>
      <c r="K842" s="10" t="s">
        <v>126</v>
      </c>
      <c r="L842" s="10" t="s">
        <v>127</v>
      </c>
      <c r="M842" s="10" t="s">
        <v>128</v>
      </c>
      <c r="N842" s="10"/>
      <c r="O842" s="10" t="s">
        <v>129</v>
      </c>
      <c r="P842" s="10" t="s">
        <v>130</v>
      </c>
      <c r="Q842" s="10"/>
      <c r="R842" s="10" t="s">
        <v>131</v>
      </c>
      <c r="S842" s="10" t="s">
        <v>121</v>
      </c>
      <c r="T842" s="10" t="s">
        <v>132</v>
      </c>
    </row>
    <row r="843" spans="1:20" x14ac:dyDescent="0.35">
      <c r="A843" s="10"/>
      <c r="B843" s="10"/>
      <c r="C843" s="10">
        <v>2</v>
      </c>
      <c r="D843" s="10" t="s">
        <v>37</v>
      </c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x14ac:dyDescent="0.35">
      <c r="A844" s="10" t="s">
        <v>118</v>
      </c>
      <c r="B844" s="10" t="s">
        <v>119</v>
      </c>
      <c r="C844" s="10" t="s">
        <v>120</v>
      </c>
      <c r="D844" s="10" t="s">
        <v>121</v>
      </c>
      <c r="E844" s="10" t="s">
        <v>122</v>
      </c>
      <c r="F844" s="10" t="s">
        <v>123</v>
      </c>
      <c r="G844" s="10" t="s">
        <v>124</v>
      </c>
      <c r="H844" s="10" t="s">
        <v>2</v>
      </c>
      <c r="I844" s="10" t="s">
        <v>125</v>
      </c>
      <c r="J844" s="10" t="s">
        <v>106</v>
      </c>
      <c r="K844" s="10" t="s">
        <v>126</v>
      </c>
      <c r="L844" s="10" t="s">
        <v>127</v>
      </c>
      <c r="M844" s="10" t="s">
        <v>128</v>
      </c>
      <c r="N844" s="10"/>
      <c r="O844" s="10" t="s">
        <v>129</v>
      </c>
      <c r="P844" s="10" t="s">
        <v>130</v>
      </c>
      <c r="Q844" s="10"/>
      <c r="R844" s="10" t="s">
        <v>131</v>
      </c>
      <c r="S844" s="10" t="s">
        <v>121</v>
      </c>
      <c r="T844" s="10" t="s">
        <v>132</v>
      </c>
    </row>
    <row r="845" spans="1:20" x14ac:dyDescent="0.35">
      <c r="A845" s="10"/>
      <c r="B845" s="10"/>
      <c r="C845" s="10">
        <v>2</v>
      </c>
      <c r="D845" s="10" t="s">
        <v>38</v>
      </c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x14ac:dyDescent="0.35">
      <c r="A846" s="10" t="s">
        <v>118</v>
      </c>
      <c r="B846" s="10" t="s">
        <v>119</v>
      </c>
      <c r="C846" s="10" t="s">
        <v>120</v>
      </c>
      <c r="D846" s="10" t="s">
        <v>121</v>
      </c>
      <c r="E846" s="10" t="s">
        <v>122</v>
      </c>
      <c r="F846" s="10" t="s">
        <v>123</v>
      </c>
      <c r="G846" s="10" t="s">
        <v>124</v>
      </c>
      <c r="H846" s="10" t="s">
        <v>2</v>
      </c>
      <c r="I846" s="10" t="s">
        <v>125</v>
      </c>
      <c r="J846" s="10" t="s">
        <v>106</v>
      </c>
      <c r="K846" s="10" t="s">
        <v>126</v>
      </c>
      <c r="L846" s="10" t="s">
        <v>127</v>
      </c>
      <c r="M846" s="10" t="s">
        <v>128</v>
      </c>
      <c r="N846" s="10"/>
      <c r="O846" s="10" t="s">
        <v>129</v>
      </c>
      <c r="P846" s="10" t="s">
        <v>130</v>
      </c>
      <c r="Q846" s="10"/>
      <c r="R846" s="10" t="s">
        <v>131</v>
      </c>
      <c r="S846" s="10" t="s">
        <v>121</v>
      </c>
      <c r="T846" s="10" t="s">
        <v>132</v>
      </c>
    </row>
    <row r="847" spans="1:20" x14ac:dyDescent="0.35">
      <c r="A847" s="10"/>
      <c r="B847" s="10"/>
      <c r="C847" s="10">
        <v>2</v>
      </c>
      <c r="D847" s="10" t="s">
        <v>39</v>
      </c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x14ac:dyDescent="0.35">
      <c r="A848" s="10" t="s">
        <v>118</v>
      </c>
      <c r="B848" s="10" t="s">
        <v>119</v>
      </c>
      <c r="C848" s="10" t="s">
        <v>120</v>
      </c>
      <c r="D848" s="10" t="s">
        <v>121</v>
      </c>
      <c r="E848" s="10" t="s">
        <v>122</v>
      </c>
      <c r="F848" s="10" t="s">
        <v>123</v>
      </c>
      <c r="G848" s="10" t="s">
        <v>124</v>
      </c>
      <c r="H848" s="10" t="s">
        <v>2</v>
      </c>
      <c r="I848" s="10" t="s">
        <v>125</v>
      </c>
      <c r="J848" s="10" t="s">
        <v>106</v>
      </c>
      <c r="K848" s="10" t="s">
        <v>126</v>
      </c>
      <c r="L848" s="10" t="s">
        <v>127</v>
      </c>
      <c r="M848" s="10" t="s">
        <v>128</v>
      </c>
      <c r="N848" s="10"/>
      <c r="O848" s="10" t="s">
        <v>129</v>
      </c>
      <c r="P848" s="10" t="s">
        <v>130</v>
      </c>
      <c r="Q848" s="10"/>
      <c r="R848" s="10" t="s">
        <v>131</v>
      </c>
      <c r="S848" s="10" t="s">
        <v>121</v>
      </c>
      <c r="T848" s="10" t="s">
        <v>132</v>
      </c>
    </row>
    <row r="849" spans="1:20" x14ac:dyDescent="0.35">
      <c r="A849" s="10"/>
      <c r="B849" s="10"/>
      <c r="C849" s="10">
        <v>2</v>
      </c>
      <c r="D849" s="10" t="s">
        <v>40</v>
      </c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x14ac:dyDescent="0.35">
      <c r="A850" s="10" t="s">
        <v>118</v>
      </c>
      <c r="B850" s="10" t="s">
        <v>119</v>
      </c>
      <c r="C850" s="10" t="s">
        <v>120</v>
      </c>
      <c r="D850" s="10" t="s">
        <v>121</v>
      </c>
      <c r="E850" s="10" t="s">
        <v>122</v>
      </c>
      <c r="F850" s="10" t="s">
        <v>123</v>
      </c>
      <c r="G850" s="10" t="s">
        <v>124</v>
      </c>
      <c r="H850" s="10" t="s">
        <v>2</v>
      </c>
      <c r="I850" s="10" t="s">
        <v>125</v>
      </c>
      <c r="J850" s="10" t="s">
        <v>106</v>
      </c>
      <c r="K850" s="10" t="s">
        <v>126</v>
      </c>
      <c r="L850" s="10" t="s">
        <v>127</v>
      </c>
      <c r="M850" s="10" t="s">
        <v>128</v>
      </c>
      <c r="N850" s="10"/>
      <c r="O850" s="10" t="s">
        <v>129</v>
      </c>
      <c r="P850" s="10" t="s">
        <v>130</v>
      </c>
      <c r="Q850" s="10"/>
      <c r="R850" s="10" t="s">
        <v>131</v>
      </c>
      <c r="S850" s="10" t="s">
        <v>121</v>
      </c>
      <c r="T850" s="10" t="s">
        <v>132</v>
      </c>
    </row>
    <row r="851" spans="1:20" x14ac:dyDescent="0.35">
      <c r="A851" s="10"/>
      <c r="B851" s="10"/>
      <c r="C851" s="10">
        <v>2</v>
      </c>
      <c r="D851" s="10" t="s">
        <v>41</v>
      </c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x14ac:dyDescent="0.35">
      <c r="A852" s="10" t="s">
        <v>118</v>
      </c>
      <c r="B852" s="10" t="s">
        <v>119</v>
      </c>
      <c r="C852" s="10" t="s">
        <v>120</v>
      </c>
      <c r="D852" s="10" t="s">
        <v>121</v>
      </c>
      <c r="E852" s="10" t="s">
        <v>122</v>
      </c>
      <c r="F852" s="10" t="s">
        <v>123</v>
      </c>
      <c r="G852" s="10" t="s">
        <v>124</v>
      </c>
      <c r="H852" s="10" t="s">
        <v>2</v>
      </c>
      <c r="I852" s="10" t="s">
        <v>125</v>
      </c>
      <c r="J852" s="10" t="s">
        <v>106</v>
      </c>
      <c r="K852" s="10" t="s">
        <v>126</v>
      </c>
      <c r="L852" s="10" t="s">
        <v>127</v>
      </c>
      <c r="M852" s="10" t="s">
        <v>128</v>
      </c>
      <c r="N852" s="10"/>
      <c r="O852" s="10" t="s">
        <v>129</v>
      </c>
      <c r="P852" s="10" t="s">
        <v>130</v>
      </c>
      <c r="Q852" s="10"/>
      <c r="R852" s="10" t="s">
        <v>131</v>
      </c>
      <c r="S852" s="10" t="s">
        <v>121</v>
      </c>
      <c r="T852" s="10" t="s">
        <v>132</v>
      </c>
    </row>
    <row r="853" spans="1:20" x14ac:dyDescent="0.35">
      <c r="A853" s="10"/>
      <c r="B853" s="10"/>
      <c r="C853" s="10">
        <v>2</v>
      </c>
      <c r="D853" s="10" t="s">
        <v>42</v>
      </c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x14ac:dyDescent="0.35">
      <c r="A854" s="10" t="s">
        <v>118</v>
      </c>
      <c r="B854" s="10" t="s">
        <v>119</v>
      </c>
      <c r="C854" s="10" t="s">
        <v>120</v>
      </c>
      <c r="D854" s="10" t="s">
        <v>121</v>
      </c>
      <c r="E854" s="10" t="s">
        <v>122</v>
      </c>
      <c r="F854" s="10" t="s">
        <v>123</v>
      </c>
      <c r="G854" s="10" t="s">
        <v>124</v>
      </c>
      <c r="H854" s="10" t="s">
        <v>2</v>
      </c>
      <c r="I854" s="10" t="s">
        <v>125</v>
      </c>
      <c r="J854" s="10" t="s">
        <v>106</v>
      </c>
      <c r="K854" s="10" t="s">
        <v>126</v>
      </c>
      <c r="L854" s="10" t="s">
        <v>127</v>
      </c>
      <c r="M854" s="10" t="s">
        <v>128</v>
      </c>
      <c r="N854" s="10"/>
      <c r="O854" s="10" t="s">
        <v>129</v>
      </c>
      <c r="P854" s="10" t="s">
        <v>130</v>
      </c>
      <c r="Q854" s="10"/>
      <c r="R854" s="10" t="s">
        <v>131</v>
      </c>
      <c r="S854" s="10" t="s">
        <v>121</v>
      </c>
      <c r="T854" s="10" t="s">
        <v>132</v>
      </c>
    </row>
    <row r="855" spans="1:20" x14ac:dyDescent="0.35">
      <c r="A855" s="10"/>
      <c r="B855" s="10"/>
      <c r="C855" s="10">
        <v>2</v>
      </c>
      <c r="D855" s="10" t="s">
        <v>43</v>
      </c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x14ac:dyDescent="0.35">
      <c r="A856" s="10" t="s">
        <v>118</v>
      </c>
      <c r="B856" s="10" t="s">
        <v>119</v>
      </c>
      <c r="C856" s="10" t="s">
        <v>120</v>
      </c>
      <c r="D856" s="10" t="s">
        <v>121</v>
      </c>
      <c r="E856" s="10" t="s">
        <v>122</v>
      </c>
      <c r="F856" s="10" t="s">
        <v>123</v>
      </c>
      <c r="G856" s="10" t="s">
        <v>124</v>
      </c>
      <c r="H856" s="10" t="s">
        <v>2</v>
      </c>
      <c r="I856" s="10" t="s">
        <v>125</v>
      </c>
      <c r="J856" s="10" t="s">
        <v>106</v>
      </c>
      <c r="K856" s="10" t="s">
        <v>126</v>
      </c>
      <c r="L856" s="10" t="s">
        <v>127</v>
      </c>
      <c r="M856" s="10" t="s">
        <v>128</v>
      </c>
      <c r="N856" s="10"/>
      <c r="O856" s="10" t="s">
        <v>129</v>
      </c>
      <c r="P856" s="10" t="s">
        <v>130</v>
      </c>
      <c r="Q856" s="10"/>
      <c r="R856" s="10" t="s">
        <v>131</v>
      </c>
      <c r="S856" s="10" t="s">
        <v>121</v>
      </c>
      <c r="T856" s="10" t="s">
        <v>132</v>
      </c>
    </row>
    <row r="857" spans="1:20" x14ac:dyDescent="0.35">
      <c r="A857" s="10"/>
      <c r="B857" s="10"/>
      <c r="C857" s="10">
        <v>2</v>
      </c>
      <c r="D857" s="10" t="s">
        <v>44</v>
      </c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x14ac:dyDescent="0.35">
      <c r="A858" s="10" t="s">
        <v>118</v>
      </c>
      <c r="B858" s="10" t="s">
        <v>119</v>
      </c>
      <c r="C858" s="10" t="s">
        <v>120</v>
      </c>
      <c r="D858" s="10" t="s">
        <v>121</v>
      </c>
      <c r="E858" s="10" t="s">
        <v>122</v>
      </c>
      <c r="F858" s="10" t="s">
        <v>123</v>
      </c>
      <c r="G858" s="10" t="s">
        <v>124</v>
      </c>
      <c r="H858" s="10" t="s">
        <v>2</v>
      </c>
      <c r="I858" s="10" t="s">
        <v>125</v>
      </c>
      <c r="J858" s="10" t="s">
        <v>106</v>
      </c>
      <c r="K858" s="10" t="s">
        <v>126</v>
      </c>
      <c r="L858" s="10" t="s">
        <v>127</v>
      </c>
      <c r="M858" s="10" t="s">
        <v>128</v>
      </c>
      <c r="N858" s="10"/>
      <c r="O858" s="10" t="s">
        <v>129</v>
      </c>
      <c r="P858" s="10" t="s">
        <v>130</v>
      </c>
      <c r="Q858" s="10"/>
      <c r="R858" s="10" t="s">
        <v>131</v>
      </c>
      <c r="S858" s="10" t="s">
        <v>121</v>
      </c>
      <c r="T858" s="10" t="s">
        <v>132</v>
      </c>
    </row>
    <row r="859" spans="1:20" x14ac:dyDescent="0.35">
      <c r="A859" s="10"/>
      <c r="B859" s="10"/>
      <c r="C859" s="10">
        <v>2</v>
      </c>
      <c r="D859" s="10" t="s">
        <v>45</v>
      </c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x14ac:dyDescent="0.35">
      <c r="A860" s="10" t="s">
        <v>118</v>
      </c>
      <c r="B860" s="10" t="s">
        <v>119</v>
      </c>
      <c r="C860" s="10" t="s">
        <v>120</v>
      </c>
      <c r="D860" s="10" t="s">
        <v>121</v>
      </c>
      <c r="E860" s="10" t="s">
        <v>122</v>
      </c>
      <c r="F860" s="10" t="s">
        <v>123</v>
      </c>
      <c r="G860" s="10" t="s">
        <v>124</v>
      </c>
      <c r="H860" s="10" t="s">
        <v>2</v>
      </c>
      <c r="I860" s="10" t="s">
        <v>125</v>
      </c>
      <c r="J860" s="10" t="s">
        <v>106</v>
      </c>
      <c r="K860" s="10" t="s">
        <v>126</v>
      </c>
      <c r="L860" s="10" t="s">
        <v>127</v>
      </c>
      <c r="M860" s="10" t="s">
        <v>128</v>
      </c>
      <c r="N860" s="10"/>
      <c r="O860" s="10" t="s">
        <v>129</v>
      </c>
      <c r="P860" s="10" t="s">
        <v>130</v>
      </c>
      <c r="Q860" s="10"/>
      <c r="R860" s="10" t="s">
        <v>131</v>
      </c>
      <c r="S860" s="10" t="s">
        <v>121</v>
      </c>
      <c r="T860" s="10" t="s">
        <v>132</v>
      </c>
    </row>
    <row r="861" spans="1:20" x14ac:dyDescent="0.35">
      <c r="A861" s="10"/>
      <c r="B861" s="10"/>
      <c r="C861" s="10">
        <v>2</v>
      </c>
      <c r="D861" s="10" t="s">
        <v>46</v>
      </c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x14ac:dyDescent="0.35">
      <c r="A862" s="10" t="s">
        <v>118</v>
      </c>
      <c r="B862" s="10" t="s">
        <v>119</v>
      </c>
      <c r="C862" s="10" t="s">
        <v>120</v>
      </c>
      <c r="D862" s="10" t="s">
        <v>121</v>
      </c>
      <c r="E862" s="10" t="s">
        <v>122</v>
      </c>
      <c r="F862" s="10" t="s">
        <v>123</v>
      </c>
      <c r="G862" s="10" t="s">
        <v>124</v>
      </c>
      <c r="H862" s="10" t="s">
        <v>2</v>
      </c>
      <c r="I862" s="10" t="s">
        <v>125</v>
      </c>
      <c r="J862" s="10" t="s">
        <v>106</v>
      </c>
      <c r="K862" s="10" t="s">
        <v>126</v>
      </c>
      <c r="L862" s="10" t="s">
        <v>127</v>
      </c>
      <c r="M862" s="10" t="s">
        <v>128</v>
      </c>
      <c r="N862" s="10"/>
      <c r="O862" s="10" t="s">
        <v>129</v>
      </c>
      <c r="P862" s="10" t="s">
        <v>130</v>
      </c>
      <c r="Q862" s="10"/>
      <c r="R862" s="10" t="s">
        <v>131</v>
      </c>
      <c r="S862" s="10" t="s">
        <v>121</v>
      </c>
      <c r="T862" s="10" t="s">
        <v>132</v>
      </c>
    </row>
    <row r="863" spans="1:20" x14ac:dyDescent="0.35">
      <c r="A863" s="10"/>
      <c r="B863" s="10"/>
      <c r="C863" s="10">
        <v>2</v>
      </c>
      <c r="D863" s="10" t="s">
        <v>47</v>
      </c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x14ac:dyDescent="0.35">
      <c r="A864" s="10" t="s">
        <v>118</v>
      </c>
      <c r="B864" s="10" t="s">
        <v>119</v>
      </c>
      <c r="C864" s="10" t="s">
        <v>120</v>
      </c>
      <c r="D864" s="10" t="s">
        <v>121</v>
      </c>
      <c r="E864" s="10" t="s">
        <v>122</v>
      </c>
      <c r="F864" s="10" t="s">
        <v>123</v>
      </c>
      <c r="G864" s="10" t="s">
        <v>124</v>
      </c>
      <c r="H864" s="10" t="s">
        <v>2</v>
      </c>
      <c r="I864" s="10" t="s">
        <v>125</v>
      </c>
      <c r="J864" s="10" t="s">
        <v>106</v>
      </c>
      <c r="K864" s="10" t="s">
        <v>126</v>
      </c>
      <c r="L864" s="10" t="s">
        <v>127</v>
      </c>
      <c r="M864" s="10" t="s">
        <v>128</v>
      </c>
      <c r="N864" s="10"/>
      <c r="O864" s="10" t="s">
        <v>129</v>
      </c>
      <c r="P864" s="10" t="s">
        <v>130</v>
      </c>
      <c r="Q864" s="10"/>
      <c r="R864" s="10" t="s">
        <v>131</v>
      </c>
      <c r="S864" s="10" t="s">
        <v>121</v>
      </c>
      <c r="T864" s="10" t="s">
        <v>132</v>
      </c>
    </row>
    <row r="865" spans="1:20" x14ac:dyDescent="0.35">
      <c r="A865" s="10"/>
      <c r="B865" s="10"/>
      <c r="C865" s="10">
        <v>2</v>
      </c>
      <c r="D865" s="10" t="s">
        <v>48</v>
      </c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x14ac:dyDescent="0.35">
      <c r="A866" s="10" t="s">
        <v>118</v>
      </c>
      <c r="B866" s="10" t="s">
        <v>119</v>
      </c>
      <c r="C866" s="10" t="s">
        <v>120</v>
      </c>
      <c r="D866" s="10" t="s">
        <v>121</v>
      </c>
      <c r="E866" s="10" t="s">
        <v>122</v>
      </c>
      <c r="F866" s="10" t="s">
        <v>123</v>
      </c>
      <c r="G866" s="10" t="s">
        <v>124</v>
      </c>
      <c r="H866" s="10" t="s">
        <v>2</v>
      </c>
      <c r="I866" s="10" t="s">
        <v>125</v>
      </c>
      <c r="J866" s="10" t="s">
        <v>106</v>
      </c>
      <c r="K866" s="10" t="s">
        <v>126</v>
      </c>
      <c r="L866" s="10" t="s">
        <v>127</v>
      </c>
      <c r="M866" s="10" t="s">
        <v>128</v>
      </c>
      <c r="N866" s="10"/>
      <c r="O866" s="10" t="s">
        <v>129</v>
      </c>
      <c r="P866" s="10" t="s">
        <v>130</v>
      </c>
      <c r="Q866" s="10"/>
      <c r="R866" s="10" t="s">
        <v>131</v>
      </c>
      <c r="S866" s="10" t="s">
        <v>121</v>
      </c>
      <c r="T866" s="10" t="s">
        <v>132</v>
      </c>
    </row>
    <row r="867" spans="1:20" x14ac:dyDescent="0.35">
      <c r="A867" s="10"/>
      <c r="B867" s="10"/>
      <c r="C867" s="10">
        <v>2</v>
      </c>
      <c r="D867" s="10" t="s">
        <v>49</v>
      </c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x14ac:dyDescent="0.35">
      <c r="A868" s="10" t="s">
        <v>118</v>
      </c>
      <c r="B868" s="10" t="s">
        <v>119</v>
      </c>
      <c r="C868" s="10" t="s">
        <v>120</v>
      </c>
      <c r="D868" s="10" t="s">
        <v>121</v>
      </c>
      <c r="E868" s="10" t="s">
        <v>122</v>
      </c>
      <c r="F868" s="10" t="s">
        <v>123</v>
      </c>
      <c r="G868" s="10" t="s">
        <v>124</v>
      </c>
      <c r="H868" s="10" t="s">
        <v>2</v>
      </c>
      <c r="I868" s="10" t="s">
        <v>125</v>
      </c>
      <c r="J868" s="10" t="s">
        <v>106</v>
      </c>
      <c r="K868" s="10" t="s">
        <v>126</v>
      </c>
      <c r="L868" s="10" t="s">
        <v>127</v>
      </c>
      <c r="M868" s="10" t="s">
        <v>128</v>
      </c>
      <c r="N868" s="10"/>
      <c r="O868" s="10" t="s">
        <v>129</v>
      </c>
      <c r="P868" s="10" t="s">
        <v>130</v>
      </c>
      <c r="Q868" s="10"/>
      <c r="R868" s="10" t="s">
        <v>131</v>
      </c>
      <c r="S868" s="10" t="s">
        <v>121</v>
      </c>
      <c r="T868" s="10" t="s">
        <v>132</v>
      </c>
    </row>
    <row r="869" spans="1:20" x14ac:dyDescent="0.35">
      <c r="A869" s="10"/>
      <c r="B869" s="10"/>
      <c r="C869" s="10">
        <v>2</v>
      </c>
      <c r="D869" s="10" t="s">
        <v>50</v>
      </c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x14ac:dyDescent="0.35">
      <c r="A870" s="10" t="s">
        <v>118</v>
      </c>
      <c r="B870" s="10" t="s">
        <v>119</v>
      </c>
      <c r="C870" s="10" t="s">
        <v>120</v>
      </c>
      <c r="D870" s="10" t="s">
        <v>121</v>
      </c>
      <c r="E870" s="10" t="s">
        <v>122</v>
      </c>
      <c r="F870" s="10" t="s">
        <v>123</v>
      </c>
      <c r="G870" s="10" t="s">
        <v>124</v>
      </c>
      <c r="H870" s="10" t="s">
        <v>2</v>
      </c>
      <c r="I870" s="10" t="s">
        <v>125</v>
      </c>
      <c r="J870" s="10" t="s">
        <v>106</v>
      </c>
      <c r="K870" s="10" t="s">
        <v>126</v>
      </c>
      <c r="L870" s="10" t="s">
        <v>127</v>
      </c>
      <c r="M870" s="10" t="s">
        <v>128</v>
      </c>
      <c r="N870" s="10"/>
      <c r="O870" s="10" t="s">
        <v>129</v>
      </c>
      <c r="P870" s="10" t="s">
        <v>130</v>
      </c>
      <c r="Q870" s="10"/>
      <c r="R870" s="10" t="s">
        <v>131</v>
      </c>
      <c r="S870" s="10" t="s">
        <v>121</v>
      </c>
      <c r="T870" s="10" t="s">
        <v>132</v>
      </c>
    </row>
    <row r="871" spans="1:20" x14ac:dyDescent="0.35">
      <c r="A871" s="10"/>
      <c r="B871" s="10"/>
      <c r="C871" s="10">
        <v>2</v>
      </c>
      <c r="D871" s="10" t="s">
        <v>367</v>
      </c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x14ac:dyDescent="0.35">
      <c r="A872" s="10" t="s">
        <v>118</v>
      </c>
      <c r="B872" s="10" t="s">
        <v>119</v>
      </c>
      <c r="C872" s="10" t="s">
        <v>120</v>
      </c>
      <c r="D872" s="10" t="s">
        <v>121</v>
      </c>
      <c r="E872" s="10" t="s">
        <v>122</v>
      </c>
      <c r="F872" s="10" t="s">
        <v>123</v>
      </c>
      <c r="G872" s="10" t="s">
        <v>124</v>
      </c>
      <c r="H872" s="10" t="s">
        <v>2</v>
      </c>
      <c r="I872" s="10" t="s">
        <v>125</v>
      </c>
      <c r="J872" s="10" t="s">
        <v>106</v>
      </c>
      <c r="K872" s="10" t="s">
        <v>126</v>
      </c>
      <c r="L872" s="10" t="s">
        <v>127</v>
      </c>
      <c r="M872" s="10" t="s">
        <v>128</v>
      </c>
      <c r="N872" s="10"/>
      <c r="O872" s="10" t="s">
        <v>129</v>
      </c>
      <c r="P872" s="10" t="s">
        <v>130</v>
      </c>
      <c r="Q872" s="10"/>
      <c r="R872" s="10" t="s">
        <v>131</v>
      </c>
      <c r="S872" s="10" t="s">
        <v>121</v>
      </c>
      <c r="T872" s="10" t="s">
        <v>132</v>
      </c>
    </row>
    <row r="873" spans="1:20" x14ac:dyDescent="0.35">
      <c r="A873" s="10"/>
      <c r="B873" s="10"/>
      <c r="C873" s="10">
        <v>2</v>
      </c>
      <c r="D873" s="10" t="s">
        <v>51</v>
      </c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x14ac:dyDescent="0.35">
      <c r="A874" s="10" t="s">
        <v>118</v>
      </c>
      <c r="B874" s="10" t="s">
        <v>119</v>
      </c>
      <c r="C874" s="10" t="s">
        <v>120</v>
      </c>
      <c r="D874" s="10" t="s">
        <v>121</v>
      </c>
      <c r="E874" s="10" t="s">
        <v>122</v>
      </c>
      <c r="F874" s="10" t="s">
        <v>123</v>
      </c>
      <c r="G874" s="10" t="s">
        <v>124</v>
      </c>
      <c r="H874" s="10" t="s">
        <v>2</v>
      </c>
      <c r="I874" s="10" t="s">
        <v>125</v>
      </c>
      <c r="J874" s="10" t="s">
        <v>106</v>
      </c>
      <c r="K874" s="10" t="s">
        <v>126</v>
      </c>
      <c r="L874" s="10" t="s">
        <v>127</v>
      </c>
      <c r="M874" s="10" t="s">
        <v>128</v>
      </c>
      <c r="N874" s="10"/>
      <c r="O874" s="10" t="s">
        <v>129</v>
      </c>
      <c r="P874" s="10" t="s">
        <v>130</v>
      </c>
      <c r="Q874" s="10"/>
      <c r="R874" s="10" t="s">
        <v>131</v>
      </c>
      <c r="S874" s="10" t="s">
        <v>121</v>
      </c>
      <c r="T874" s="10" t="s">
        <v>132</v>
      </c>
    </row>
    <row r="875" spans="1:20" x14ac:dyDescent="0.35">
      <c r="A875" s="10"/>
      <c r="B875" s="10"/>
      <c r="C875" s="10">
        <v>2</v>
      </c>
      <c r="D875" s="10" t="s">
        <v>52</v>
      </c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x14ac:dyDescent="0.35">
      <c r="A876" s="10" t="s">
        <v>118</v>
      </c>
      <c r="B876" s="10" t="s">
        <v>119</v>
      </c>
      <c r="C876" s="10" t="s">
        <v>120</v>
      </c>
      <c r="D876" s="10" t="s">
        <v>121</v>
      </c>
      <c r="E876" s="10" t="s">
        <v>122</v>
      </c>
      <c r="F876" s="10" t="s">
        <v>123</v>
      </c>
      <c r="G876" s="10" t="s">
        <v>124</v>
      </c>
      <c r="H876" s="10" t="s">
        <v>2</v>
      </c>
      <c r="I876" s="10" t="s">
        <v>125</v>
      </c>
      <c r="J876" s="10" t="s">
        <v>106</v>
      </c>
      <c r="K876" s="10" t="s">
        <v>126</v>
      </c>
      <c r="L876" s="10" t="s">
        <v>127</v>
      </c>
      <c r="M876" s="10" t="s">
        <v>128</v>
      </c>
      <c r="N876" s="10"/>
      <c r="O876" s="10" t="s">
        <v>129</v>
      </c>
      <c r="P876" s="10" t="s">
        <v>130</v>
      </c>
      <c r="Q876" s="10"/>
      <c r="R876" s="10" t="s">
        <v>131</v>
      </c>
      <c r="S876" s="10" t="s">
        <v>121</v>
      </c>
      <c r="T876" s="10" t="s">
        <v>132</v>
      </c>
    </row>
    <row r="877" spans="1:20" x14ac:dyDescent="0.35">
      <c r="A877" s="10"/>
      <c r="B877" s="10"/>
      <c r="C877" s="10">
        <v>2</v>
      </c>
      <c r="D877" s="10" t="s">
        <v>53</v>
      </c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x14ac:dyDescent="0.35">
      <c r="A878" s="10" t="s">
        <v>118</v>
      </c>
      <c r="B878" s="10" t="s">
        <v>119</v>
      </c>
      <c r="C878" s="10" t="s">
        <v>120</v>
      </c>
      <c r="D878" s="10" t="s">
        <v>121</v>
      </c>
      <c r="E878" s="10" t="s">
        <v>122</v>
      </c>
      <c r="F878" s="10" t="s">
        <v>123</v>
      </c>
      <c r="G878" s="10" t="s">
        <v>124</v>
      </c>
      <c r="H878" s="10" t="s">
        <v>2</v>
      </c>
      <c r="I878" s="10" t="s">
        <v>125</v>
      </c>
      <c r="J878" s="10" t="s">
        <v>106</v>
      </c>
      <c r="K878" s="10" t="s">
        <v>126</v>
      </c>
      <c r="L878" s="10" t="s">
        <v>127</v>
      </c>
      <c r="M878" s="10" t="s">
        <v>128</v>
      </c>
      <c r="N878" s="10"/>
      <c r="O878" s="10" t="s">
        <v>129</v>
      </c>
      <c r="P878" s="10" t="s">
        <v>130</v>
      </c>
      <c r="Q878" s="10"/>
      <c r="R878" s="10" t="s">
        <v>131</v>
      </c>
      <c r="S878" s="10" t="s">
        <v>121</v>
      </c>
      <c r="T878" s="10" t="s">
        <v>132</v>
      </c>
    </row>
    <row r="879" spans="1:20" x14ac:dyDescent="0.35">
      <c r="A879" s="10"/>
      <c r="B879" s="10"/>
      <c r="C879" s="10">
        <v>2</v>
      </c>
      <c r="D879" s="10" t="s">
        <v>54</v>
      </c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x14ac:dyDescent="0.35">
      <c r="A880" s="10" t="s">
        <v>118</v>
      </c>
      <c r="B880" s="10" t="s">
        <v>119</v>
      </c>
      <c r="C880" s="10" t="s">
        <v>120</v>
      </c>
      <c r="D880" s="10" t="s">
        <v>121</v>
      </c>
      <c r="E880" s="10" t="s">
        <v>122</v>
      </c>
      <c r="F880" s="10" t="s">
        <v>123</v>
      </c>
      <c r="G880" s="10" t="s">
        <v>124</v>
      </c>
      <c r="H880" s="10" t="s">
        <v>2</v>
      </c>
      <c r="I880" s="10" t="s">
        <v>125</v>
      </c>
      <c r="J880" s="10" t="s">
        <v>106</v>
      </c>
      <c r="K880" s="10" t="s">
        <v>126</v>
      </c>
      <c r="L880" s="10" t="s">
        <v>127</v>
      </c>
      <c r="M880" s="10" t="s">
        <v>128</v>
      </c>
      <c r="N880" s="10"/>
      <c r="O880" s="10" t="s">
        <v>129</v>
      </c>
      <c r="P880" s="10" t="s">
        <v>130</v>
      </c>
      <c r="Q880" s="10"/>
      <c r="R880" s="10" t="s">
        <v>131</v>
      </c>
      <c r="S880" s="10" t="s">
        <v>121</v>
      </c>
      <c r="T880" s="10" t="s">
        <v>132</v>
      </c>
    </row>
    <row r="881" spans="1:20" x14ac:dyDescent="0.35">
      <c r="A881" s="10"/>
      <c r="B881" s="10"/>
      <c r="C881" s="10">
        <v>2</v>
      </c>
      <c r="D881" s="10" t="s">
        <v>55</v>
      </c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x14ac:dyDescent="0.35">
      <c r="A882" s="10" t="s">
        <v>118</v>
      </c>
      <c r="B882" s="10" t="s">
        <v>119</v>
      </c>
      <c r="C882" s="10" t="s">
        <v>120</v>
      </c>
      <c r="D882" s="10" t="s">
        <v>121</v>
      </c>
      <c r="E882" s="10" t="s">
        <v>122</v>
      </c>
      <c r="F882" s="10" t="s">
        <v>123</v>
      </c>
      <c r="G882" s="10" t="s">
        <v>124</v>
      </c>
      <c r="H882" s="10" t="s">
        <v>2</v>
      </c>
      <c r="I882" s="10" t="s">
        <v>125</v>
      </c>
      <c r="J882" s="10" t="s">
        <v>106</v>
      </c>
      <c r="K882" s="10" t="s">
        <v>126</v>
      </c>
      <c r="L882" s="10" t="s">
        <v>127</v>
      </c>
      <c r="M882" s="10" t="s">
        <v>128</v>
      </c>
      <c r="N882" s="10"/>
      <c r="O882" s="10" t="s">
        <v>129</v>
      </c>
      <c r="P882" s="10" t="s">
        <v>130</v>
      </c>
      <c r="Q882" s="10"/>
      <c r="R882" s="10" t="s">
        <v>131</v>
      </c>
      <c r="S882" s="10" t="s">
        <v>121</v>
      </c>
      <c r="T882" s="10" t="s">
        <v>132</v>
      </c>
    </row>
    <row r="883" spans="1:20" x14ac:dyDescent="0.35">
      <c r="A883" s="10"/>
      <c r="B883" s="10"/>
      <c r="C883" s="10">
        <v>2</v>
      </c>
      <c r="D883" s="10" t="s">
        <v>56</v>
      </c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x14ac:dyDescent="0.35">
      <c r="A884" s="10" t="s">
        <v>118</v>
      </c>
      <c r="B884" s="10" t="s">
        <v>119</v>
      </c>
      <c r="C884" s="10" t="s">
        <v>120</v>
      </c>
      <c r="D884" s="10" t="s">
        <v>121</v>
      </c>
      <c r="E884" s="10" t="s">
        <v>122</v>
      </c>
      <c r="F884" s="10" t="s">
        <v>123</v>
      </c>
      <c r="G884" s="10" t="s">
        <v>124</v>
      </c>
      <c r="H884" s="10" t="s">
        <v>2</v>
      </c>
      <c r="I884" s="10" t="s">
        <v>125</v>
      </c>
      <c r="J884" s="10" t="s">
        <v>106</v>
      </c>
      <c r="K884" s="10" t="s">
        <v>126</v>
      </c>
      <c r="L884" s="10" t="s">
        <v>127</v>
      </c>
      <c r="M884" s="10" t="s">
        <v>128</v>
      </c>
      <c r="N884" s="10"/>
      <c r="O884" s="10" t="s">
        <v>129</v>
      </c>
      <c r="P884" s="10" t="s">
        <v>130</v>
      </c>
      <c r="Q884" s="10"/>
      <c r="R884" s="10" t="s">
        <v>131</v>
      </c>
      <c r="S884" s="10" t="s">
        <v>121</v>
      </c>
      <c r="T884" s="10" t="s">
        <v>132</v>
      </c>
    </row>
    <row r="885" spans="1:20" x14ac:dyDescent="0.35">
      <c r="A885" s="10"/>
      <c r="B885" s="10"/>
      <c r="C885" s="10">
        <v>2</v>
      </c>
      <c r="D885" s="10" t="s">
        <v>57</v>
      </c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x14ac:dyDescent="0.35">
      <c r="A886" s="10" t="s">
        <v>118</v>
      </c>
      <c r="B886" s="10" t="s">
        <v>119</v>
      </c>
      <c r="C886" s="10" t="s">
        <v>120</v>
      </c>
      <c r="D886" s="10" t="s">
        <v>121</v>
      </c>
      <c r="E886" s="10" t="s">
        <v>122</v>
      </c>
      <c r="F886" s="10" t="s">
        <v>123</v>
      </c>
      <c r="G886" s="10" t="s">
        <v>124</v>
      </c>
      <c r="H886" s="10" t="s">
        <v>2</v>
      </c>
      <c r="I886" s="10" t="s">
        <v>125</v>
      </c>
      <c r="J886" s="10" t="s">
        <v>106</v>
      </c>
      <c r="K886" s="10" t="s">
        <v>126</v>
      </c>
      <c r="L886" s="10" t="s">
        <v>127</v>
      </c>
      <c r="M886" s="10" t="s">
        <v>128</v>
      </c>
      <c r="N886" s="10"/>
      <c r="O886" s="10" t="s">
        <v>129</v>
      </c>
      <c r="P886" s="10" t="s">
        <v>130</v>
      </c>
      <c r="Q886" s="10"/>
      <c r="R886" s="10" t="s">
        <v>131</v>
      </c>
      <c r="S886" s="10" t="s">
        <v>121</v>
      </c>
      <c r="T886" s="10" t="s">
        <v>132</v>
      </c>
    </row>
    <row r="887" spans="1:20" x14ac:dyDescent="0.35">
      <c r="A887" s="10"/>
      <c r="B887" s="10"/>
      <c r="C887" s="10">
        <v>2</v>
      </c>
      <c r="D887" s="10" t="s">
        <v>58</v>
      </c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x14ac:dyDescent="0.35">
      <c r="A888" s="10" t="s">
        <v>118</v>
      </c>
      <c r="B888" s="10" t="s">
        <v>119</v>
      </c>
      <c r="C888" s="10" t="s">
        <v>120</v>
      </c>
      <c r="D888" s="10" t="s">
        <v>121</v>
      </c>
      <c r="E888" s="10" t="s">
        <v>122</v>
      </c>
      <c r="F888" s="10" t="s">
        <v>123</v>
      </c>
      <c r="G888" s="10" t="s">
        <v>124</v>
      </c>
      <c r="H888" s="10" t="s">
        <v>2</v>
      </c>
      <c r="I888" s="10" t="s">
        <v>125</v>
      </c>
      <c r="J888" s="10" t="s">
        <v>106</v>
      </c>
      <c r="K888" s="10" t="s">
        <v>126</v>
      </c>
      <c r="L888" s="10" t="s">
        <v>127</v>
      </c>
      <c r="M888" s="10" t="s">
        <v>128</v>
      </c>
      <c r="N888" s="10"/>
      <c r="O888" s="10" t="s">
        <v>129</v>
      </c>
      <c r="P888" s="10" t="s">
        <v>130</v>
      </c>
      <c r="Q888" s="10"/>
      <c r="R888" s="10" t="s">
        <v>131</v>
      </c>
      <c r="S888" s="10" t="s">
        <v>121</v>
      </c>
      <c r="T888" s="10" t="s">
        <v>132</v>
      </c>
    </row>
    <row r="889" spans="1:20" x14ac:dyDescent="0.35">
      <c r="A889" s="10"/>
      <c r="B889" s="10"/>
      <c r="C889" s="10">
        <v>2</v>
      </c>
      <c r="D889" s="10" t="s">
        <v>59</v>
      </c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x14ac:dyDescent="0.35">
      <c r="A890" s="10" t="s">
        <v>118</v>
      </c>
      <c r="B890" s="10" t="s">
        <v>119</v>
      </c>
      <c r="C890" s="10" t="s">
        <v>120</v>
      </c>
      <c r="D890" s="10" t="s">
        <v>121</v>
      </c>
      <c r="E890" s="10" t="s">
        <v>122</v>
      </c>
      <c r="F890" s="10" t="s">
        <v>123</v>
      </c>
      <c r="G890" s="10" t="s">
        <v>124</v>
      </c>
      <c r="H890" s="10" t="s">
        <v>2</v>
      </c>
      <c r="I890" s="10" t="s">
        <v>125</v>
      </c>
      <c r="J890" s="10" t="s">
        <v>106</v>
      </c>
      <c r="K890" s="10" t="s">
        <v>126</v>
      </c>
      <c r="L890" s="10" t="s">
        <v>127</v>
      </c>
      <c r="M890" s="10" t="s">
        <v>128</v>
      </c>
      <c r="N890" s="10"/>
      <c r="O890" s="10" t="s">
        <v>129</v>
      </c>
      <c r="P890" s="10" t="s">
        <v>130</v>
      </c>
      <c r="Q890" s="10"/>
      <c r="R890" s="10" t="s">
        <v>131</v>
      </c>
      <c r="S890" s="10" t="s">
        <v>121</v>
      </c>
      <c r="T890" s="10" t="s">
        <v>132</v>
      </c>
    </row>
    <row r="891" spans="1:20" x14ac:dyDescent="0.35">
      <c r="A891" s="10"/>
      <c r="B891" s="10"/>
      <c r="C891" s="10">
        <v>2</v>
      </c>
      <c r="D891" s="10" t="s">
        <v>60</v>
      </c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x14ac:dyDescent="0.35">
      <c r="A892" s="10" t="s">
        <v>118</v>
      </c>
      <c r="B892" s="10" t="s">
        <v>119</v>
      </c>
      <c r="C892" s="10" t="s">
        <v>120</v>
      </c>
      <c r="D892" s="10" t="s">
        <v>121</v>
      </c>
      <c r="E892" s="10" t="s">
        <v>122</v>
      </c>
      <c r="F892" s="10" t="s">
        <v>123</v>
      </c>
      <c r="G892" s="10" t="s">
        <v>124</v>
      </c>
      <c r="H892" s="10" t="s">
        <v>2</v>
      </c>
      <c r="I892" s="10" t="s">
        <v>125</v>
      </c>
      <c r="J892" s="10" t="s">
        <v>106</v>
      </c>
      <c r="K892" s="10" t="s">
        <v>126</v>
      </c>
      <c r="L892" s="10" t="s">
        <v>127</v>
      </c>
      <c r="M892" s="10" t="s">
        <v>128</v>
      </c>
      <c r="N892" s="10"/>
      <c r="O892" s="10" t="s">
        <v>129</v>
      </c>
      <c r="P892" s="10" t="s">
        <v>130</v>
      </c>
      <c r="Q892" s="10"/>
      <c r="R892" s="10" t="s">
        <v>131</v>
      </c>
      <c r="S892" s="10" t="s">
        <v>121</v>
      </c>
      <c r="T892" s="10" t="s">
        <v>132</v>
      </c>
    </row>
    <row r="893" spans="1:20" x14ac:dyDescent="0.35">
      <c r="A893" s="10"/>
      <c r="B893" s="10"/>
      <c r="C893" s="10">
        <v>2</v>
      </c>
      <c r="D893" s="10" t="s">
        <v>61</v>
      </c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x14ac:dyDescent="0.35">
      <c r="A894" s="10" t="s">
        <v>118</v>
      </c>
      <c r="B894" s="10" t="s">
        <v>119</v>
      </c>
      <c r="C894" s="10" t="s">
        <v>120</v>
      </c>
      <c r="D894" s="10" t="s">
        <v>121</v>
      </c>
      <c r="E894" s="10" t="s">
        <v>122</v>
      </c>
      <c r="F894" s="10" t="s">
        <v>123</v>
      </c>
      <c r="G894" s="10" t="s">
        <v>124</v>
      </c>
      <c r="H894" s="10" t="s">
        <v>2</v>
      </c>
      <c r="I894" s="10" t="s">
        <v>125</v>
      </c>
      <c r="J894" s="10" t="s">
        <v>106</v>
      </c>
      <c r="K894" s="10" t="s">
        <v>126</v>
      </c>
      <c r="L894" s="10" t="s">
        <v>127</v>
      </c>
      <c r="M894" s="10" t="s">
        <v>128</v>
      </c>
      <c r="N894" s="10"/>
      <c r="O894" s="10" t="s">
        <v>129</v>
      </c>
      <c r="P894" s="10" t="s">
        <v>130</v>
      </c>
      <c r="Q894" s="10"/>
      <c r="R894" s="10" t="s">
        <v>131</v>
      </c>
      <c r="S894" s="10" t="s">
        <v>121</v>
      </c>
      <c r="T894" s="10" t="s">
        <v>132</v>
      </c>
    </row>
    <row r="895" spans="1:20" x14ac:dyDescent="0.35">
      <c r="A895" s="10"/>
      <c r="B895" s="10"/>
      <c r="C895" s="10">
        <v>2</v>
      </c>
      <c r="D895" s="10" t="s">
        <v>62</v>
      </c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x14ac:dyDescent="0.35">
      <c r="A896" s="10" t="s">
        <v>118</v>
      </c>
      <c r="B896" s="10" t="s">
        <v>119</v>
      </c>
      <c r="C896" s="10" t="s">
        <v>120</v>
      </c>
      <c r="D896" s="10" t="s">
        <v>121</v>
      </c>
      <c r="E896" s="10" t="s">
        <v>122</v>
      </c>
      <c r="F896" s="10" t="s">
        <v>123</v>
      </c>
      <c r="G896" s="10" t="s">
        <v>124</v>
      </c>
      <c r="H896" s="10" t="s">
        <v>2</v>
      </c>
      <c r="I896" s="10" t="s">
        <v>125</v>
      </c>
      <c r="J896" s="10" t="s">
        <v>106</v>
      </c>
      <c r="K896" s="10" t="s">
        <v>126</v>
      </c>
      <c r="L896" s="10" t="s">
        <v>127</v>
      </c>
      <c r="M896" s="10" t="s">
        <v>128</v>
      </c>
      <c r="N896" s="10"/>
      <c r="O896" s="10" t="s">
        <v>129</v>
      </c>
      <c r="P896" s="10" t="s">
        <v>130</v>
      </c>
      <c r="Q896" s="10"/>
      <c r="R896" s="10" t="s">
        <v>131</v>
      </c>
      <c r="S896" s="10" t="s">
        <v>121</v>
      </c>
      <c r="T896" s="10" t="s">
        <v>132</v>
      </c>
    </row>
    <row r="897" spans="1:20" x14ac:dyDescent="0.35">
      <c r="A897" s="10"/>
      <c r="B897" s="10"/>
      <c r="C897" s="10">
        <v>2</v>
      </c>
      <c r="D897" s="10" t="s">
        <v>63</v>
      </c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x14ac:dyDescent="0.35">
      <c r="A898" s="10" t="s">
        <v>118</v>
      </c>
      <c r="B898" s="10" t="s">
        <v>119</v>
      </c>
      <c r="C898" s="10" t="s">
        <v>120</v>
      </c>
      <c r="D898" s="10" t="s">
        <v>121</v>
      </c>
      <c r="E898" s="10" t="s">
        <v>122</v>
      </c>
      <c r="F898" s="10" t="s">
        <v>123</v>
      </c>
      <c r="G898" s="10" t="s">
        <v>124</v>
      </c>
      <c r="H898" s="10" t="s">
        <v>2</v>
      </c>
      <c r="I898" s="10" t="s">
        <v>125</v>
      </c>
      <c r="J898" s="10" t="s">
        <v>106</v>
      </c>
      <c r="K898" s="10" t="s">
        <v>126</v>
      </c>
      <c r="L898" s="10" t="s">
        <v>127</v>
      </c>
      <c r="M898" s="10" t="s">
        <v>128</v>
      </c>
      <c r="N898" s="10"/>
      <c r="O898" s="10" t="s">
        <v>129</v>
      </c>
      <c r="P898" s="10" t="s">
        <v>130</v>
      </c>
      <c r="Q898" s="10"/>
      <c r="R898" s="10" t="s">
        <v>131</v>
      </c>
      <c r="S898" s="10" t="s">
        <v>121</v>
      </c>
      <c r="T898" s="10" t="s">
        <v>132</v>
      </c>
    </row>
    <row r="899" spans="1:20" x14ac:dyDescent="0.35">
      <c r="A899" s="10"/>
      <c r="B899" s="10"/>
      <c r="C899" s="10">
        <v>2</v>
      </c>
      <c r="D899" s="10" t="s">
        <v>64</v>
      </c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x14ac:dyDescent="0.35">
      <c r="A900" s="10" t="s">
        <v>118</v>
      </c>
      <c r="B900" s="10" t="s">
        <v>119</v>
      </c>
      <c r="C900" s="10" t="s">
        <v>120</v>
      </c>
      <c r="D900" s="10" t="s">
        <v>121</v>
      </c>
      <c r="E900" s="10" t="s">
        <v>122</v>
      </c>
      <c r="F900" s="10" t="s">
        <v>123</v>
      </c>
      <c r="G900" s="10" t="s">
        <v>124</v>
      </c>
      <c r="H900" s="10" t="s">
        <v>2</v>
      </c>
      <c r="I900" s="10" t="s">
        <v>125</v>
      </c>
      <c r="J900" s="10" t="s">
        <v>106</v>
      </c>
      <c r="K900" s="10" t="s">
        <v>126</v>
      </c>
      <c r="L900" s="10" t="s">
        <v>127</v>
      </c>
      <c r="M900" s="10" t="s">
        <v>128</v>
      </c>
      <c r="N900" s="10"/>
      <c r="O900" s="10" t="s">
        <v>129</v>
      </c>
      <c r="P900" s="10" t="s">
        <v>130</v>
      </c>
      <c r="Q900" s="10"/>
      <c r="R900" s="10" t="s">
        <v>131</v>
      </c>
      <c r="S900" s="10" t="s">
        <v>121</v>
      </c>
      <c r="T900" s="10" t="s">
        <v>132</v>
      </c>
    </row>
    <row r="901" spans="1:20" x14ac:dyDescent="0.35">
      <c r="A901" s="10"/>
      <c r="B901" s="10"/>
      <c r="C901" s="10">
        <v>2</v>
      </c>
      <c r="D901" s="10" t="s">
        <v>65</v>
      </c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x14ac:dyDescent="0.35">
      <c r="A902" s="10" t="s">
        <v>118</v>
      </c>
      <c r="B902" s="10" t="s">
        <v>119</v>
      </c>
      <c r="C902" s="10" t="s">
        <v>120</v>
      </c>
      <c r="D902" s="10" t="s">
        <v>121</v>
      </c>
      <c r="E902" s="10" t="s">
        <v>122</v>
      </c>
      <c r="F902" s="10" t="s">
        <v>123</v>
      </c>
      <c r="G902" s="10" t="s">
        <v>124</v>
      </c>
      <c r="H902" s="10" t="s">
        <v>2</v>
      </c>
      <c r="I902" s="10" t="s">
        <v>125</v>
      </c>
      <c r="J902" s="10" t="s">
        <v>106</v>
      </c>
      <c r="K902" s="10" t="s">
        <v>126</v>
      </c>
      <c r="L902" s="10" t="s">
        <v>127</v>
      </c>
      <c r="M902" s="10" t="s">
        <v>128</v>
      </c>
      <c r="N902" s="10"/>
      <c r="O902" s="10" t="s">
        <v>129</v>
      </c>
      <c r="P902" s="10" t="s">
        <v>130</v>
      </c>
      <c r="Q902" s="10"/>
      <c r="R902" s="10" t="s">
        <v>131</v>
      </c>
      <c r="S902" s="10" t="s">
        <v>121</v>
      </c>
      <c r="T902" s="10" t="s">
        <v>132</v>
      </c>
    </row>
    <row r="903" spans="1:20" x14ac:dyDescent="0.35">
      <c r="A903" s="10"/>
      <c r="B903" s="10"/>
      <c r="C903" s="10">
        <v>2</v>
      </c>
      <c r="D903" s="10" t="s">
        <v>66</v>
      </c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x14ac:dyDescent="0.35">
      <c r="A904" s="10" t="s">
        <v>118</v>
      </c>
      <c r="B904" s="10" t="s">
        <v>119</v>
      </c>
      <c r="C904" s="10" t="s">
        <v>120</v>
      </c>
      <c r="D904" s="10" t="s">
        <v>121</v>
      </c>
      <c r="E904" s="10" t="s">
        <v>122</v>
      </c>
      <c r="F904" s="10" t="s">
        <v>123</v>
      </c>
      <c r="G904" s="10" t="s">
        <v>124</v>
      </c>
      <c r="H904" s="10" t="s">
        <v>2</v>
      </c>
      <c r="I904" s="10" t="s">
        <v>125</v>
      </c>
      <c r="J904" s="10" t="s">
        <v>106</v>
      </c>
      <c r="K904" s="10" t="s">
        <v>126</v>
      </c>
      <c r="L904" s="10" t="s">
        <v>127</v>
      </c>
      <c r="M904" s="10" t="s">
        <v>128</v>
      </c>
      <c r="N904" s="10"/>
      <c r="O904" s="10" t="s">
        <v>129</v>
      </c>
      <c r="P904" s="10" t="s">
        <v>130</v>
      </c>
      <c r="Q904" s="10"/>
      <c r="R904" s="10" t="s">
        <v>131</v>
      </c>
      <c r="S904" s="10" t="s">
        <v>121</v>
      </c>
      <c r="T904" s="10" t="s">
        <v>132</v>
      </c>
    </row>
    <row r="905" spans="1:20" x14ac:dyDescent="0.35">
      <c r="A905" s="10"/>
      <c r="B905" s="10"/>
      <c r="C905" s="10">
        <v>2</v>
      </c>
      <c r="D905" s="10" t="s">
        <v>287</v>
      </c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x14ac:dyDescent="0.35">
      <c r="A906" s="10" t="s">
        <v>118</v>
      </c>
      <c r="B906" s="10" t="s">
        <v>119</v>
      </c>
      <c r="C906" s="10" t="s">
        <v>120</v>
      </c>
      <c r="D906" s="10" t="s">
        <v>121</v>
      </c>
      <c r="E906" s="10" t="s">
        <v>122</v>
      </c>
      <c r="F906" s="10" t="s">
        <v>123</v>
      </c>
      <c r="G906" s="10" t="s">
        <v>124</v>
      </c>
      <c r="H906" s="10" t="s">
        <v>2</v>
      </c>
      <c r="I906" s="10" t="s">
        <v>125</v>
      </c>
      <c r="J906" s="10" t="s">
        <v>106</v>
      </c>
      <c r="K906" s="10" t="s">
        <v>126</v>
      </c>
      <c r="L906" s="10" t="s">
        <v>127</v>
      </c>
      <c r="M906" s="10" t="s">
        <v>128</v>
      </c>
      <c r="N906" s="10"/>
      <c r="O906" s="10" t="s">
        <v>129</v>
      </c>
      <c r="P906" s="10" t="s">
        <v>130</v>
      </c>
      <c r="Q906" s="10"/>
      <c r="R906" s="10" t="s">
        <v>131</v>
      </c>
      <c r="S906" s="10" t="s">
        <v>121</v>
      </c>
      <c r="T906" s="10" t="s">
        <v>132</v>
      </c>
    </row>
    <row r="907" spans="1:20" x14ac:dyDescent="0.35">
      <c r="A907" s="10"/>
      <c r="B907" s="10"/>
      <c r="C907" s="10">
        <v>2</v>
      </c>
      <c r="D907" s="10" t="s">
        <v>68</v>
      </c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x14ac:dyDescent="0.35">
      <c r="A908" s="10" t="s">
        <v>118</v>
      </c>
      <c r="B908" s="10" t="s">
        <v>119</v>
      </c>
      <c r="C908" s="10" t="s">
        <v>120</v>
      </c>
      <c r="D908" s="10" t="s">
        <v>121</v>
      </c>
      <c r="E908" s="10" t="s">
        <v>122</v>
      </c>
      <c r="F908" s="10" t="s">
        <v>123</v>
      </c>
      <c r="G908" s="10" t="s">
        <v>124</v>
      </c>
      <c r="H908" s="10" t="s">
        <v>2</v>
      </c>
      <c r="I908" s="10" t="s">
        <v>125</v>
      </c>
      <c r="J908" s="10" t="s">
        <v>106</v>
      </c>
      <c r="K908" s="10" t="s">
        <v>126</v>
      </c>
      <c r="L908" s="10" t="s">
        <v>127</v>
      </c>
      <c r="M908" s="10" t="s">
        <v>128</v>
      </c>
      <c r="N908" s="10"/>
      <c r="O908" s="10" t="s">
        <v>129</v>
      </c>
      <c r="P908" s="10" t="s">
        <v>130</v>
      </c>
      <c r="Q908" s="10"/>
      <c r="R908" s="10" t="s">
        <v>131</v>
      </c>
      <c r="S908" s="10" t="s">
        <v>121</v>
      </c>
      <c r="T908" s="10" t="s">
        <v>132</v>
      </c>
    </row>
    <row r="909" spans="1:20" x14ac:dyDescent="0.35">
      <c r="A909" s="10"/>
      <c r="B909" s="10"/>
      <c r="C909" s="10">
        <v>2</v>
      </c>
      <c r="D909" s="10" t="s">
        <v>366</v>
      </c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x14ac:dyDescent="0.35">
      <c r="A910" s="10" t="s">
        <v>118</v>
      </c>
      <c r="B910" s="10" t="s">
        <v>119</v>
      </c>
      <c r="C910" s="10" t="s">
        <v>120</v>
      </c>
      <c r="D910" s="10" t="s">
        <v>121</v>
      </c>
      <c r="E910" s="10" t="s">
        <v>122</v>
      </c>
      <c r="F910" s="10" t="s">
        <v>123</v>
      </c>
      <c r="G910" s="10" t="s">
        <v>124</v>
      </c>
      <c r="H910" s="10" t="s">
        <v>2</v>
      </c>
      <c r="I910" s="10" t="s">
        <v>125</v>
      </c>
      <c r="J910" s="10" t="s">
        <v>106</v>
      </c>
      <c r="K910" s="10" t="s">
        <v>126</v>
      </c>
      <c r="L910" s="10" t="s">
        <v>127</v>
      </c>
      <c r="M910" s="10" t="s">
        <v>128</v>
      </c>
      <c r="N910" s="10"/>
      <c r="O910" s="10" t="s">
        <v>129</v>
      </c>
      <c r="P910" s="10" t="s">
        <v>130</v>
      </c>
      <c r="Q910" s="10"/>
      <c r="R910" s="10" t="s">
        <v>131</v>
      </c>
      <c r="S910" s="10" t="s">
        <v>121</v>
      </c>
      <c r="T910" s="10" t="s">
        <v>132</v>
      </c>
    </row>
    <row r="911" spans="1:20" x14ac:dyDescent="0.35">
      <c r="A911" s="10"/>
      <c r="B911" s="10"/>
      <c r="C911" s="10">
        <v>2</v>
      </c>
      <c r="D911" s="10" t="s">
        <v>69</v>
      </c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x14ac:dyDescent="0.35">
      <c r="A912" s="10" t="s">
        <v>118</v>
      </c>
      <c r="B912" s="10" t="s">
        <v>119</v>
      </c>
      <c r="C912" s="10" t="s">
        <v>120</v>
      </c>
      <c r="D912" s="10" t="s">
        <v>121</v>
      </c>
      <c r="E912" s="10" t="s">
        <v>122</v>
      </c>
      <c r="F912" s="10" t="s">
        <v>123</v>
      </c>
      <c r="G912" s="10" t="s">
        <v>124</v>
      </c>
      <c r="H912" s="10" t="s">
        <v>2</v>
      </c>
      <c r="I912" s="10" t="s">
        <v>125</v>
      </c>
      <c r="J912" s="10" t="s">
        <v>106</v>
      </c>
      <c r="K912" s="10" t="s">
        <v>126</v>
      </c>
      <c r="L912" s="10" t="s">
        <v>127</v>
      </c>
      <c r="M912" s="10" t="s">
        <v>128</v>
      </c>
      <c r="N912" s="10"/>
      <c r="O912" s="10" t="s">
        <v>129</v>
      </c>
      <c r="P912" s="10" t="s">
        <v>130</v>
      </c>
      <c r="Q912" s="10"/>
      <c r="R912" s="10" t="s">
        <v>131</v>
      </c>
      <c r="S912" s="10" t="s">
        <v>121</v>
      </c>
      <c r="T912" s="10" t="s">
        <v>132</v>
      </c>
    </row>
    <row r="913" spans="1:20" x14ac:dyDescent="0.35">
      <c r="A913" s="10"/>
      <c r="B913" s="10"/>
      <c r="C913" s="10">
        <v>2</v>
      </c>
      <c r="D913" s="10" t="s">
        <v>70</v>
      </c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x14ac:dyDescent="0.35">
      <c r="A914" s="10" t="s">
        <v>118</v>
      </c>
      <c r="B914" s="10" t="s">
        <v>119</v>
      </c>
      <c r="C914" s="10" t="s">
        <v>120</v>
      </c>
      <c r="D914" s="10" t="s">
        <v>121</v>
      </c>
      <c r="E914" s="10" t="s">
        <v>122</v>
      </c>
      <c r="F914" s="10" t="s">
        <v>123</v>
      </c>
      <c r="G914" s="10" t="s">
        <v>124</v>
      </c>
      <c r="H914" s="10" t="s">
        <v>2</v>
      </c>
      <c r="I914" s="10" t="s">
        <v>125</v>
      </c>
      <c r="J914" s="10" t="s">
        <v>106</v>
      </c>
      <c r="K914" s="10" t="s">
        <v>126</v>
      </c>
      <c r="L914" s="10" t="s">
        <v>127</v>
      </c>
      <c r="M914" s="10" t="s">
        <v>128</v>
      </c>
      <c r="N914" s="10"/>
      <c r="O914" s="10" t="s">
        <v>129</v>
      </c>
      <c r="P914" s="10" t="s">
        <v>130</v>
      </c>
      <c r="Q914" s="10"/>
      <c r="R914" s="10" t="s">
        <v>131</v>
      </c>
      <c r="S914" s="10" t="s">
        <v>121</v>
      </c>
      <c r="T914" s="10" t="s">
        <v>132</v>
      </c>
    </row>
    <row r="915" spans="1:20" x14ac:dyDescent="0.35">
      <c r="A915" s="10"/>
      <c r="B915" s="10"/>
      <c r="C915" s="10">
        <v>2</v>
      </c>
      <c r="D915" s="10" t="s">
        <v>71</v>
      </c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x14ac:dyDescent="0.35">
      <c r="A916" s="10" t="s">
        <v>118</v>
      </c>
      <c r="B916" s="10" t="s">
        <v>119</v>
      </c>
      <c r="C916" s="10" t="s">
        <v>120</v>
      </c>
      <c r="D916" s="10" t="s">
        <v>121</v>
      </c>
      <c r="E916" s="10" t="s">
        <v>122</v>
      </c>
      <c r="F916" s="10" t="s">
        <v>123</v>
      </c>
      <c r="G916" s="10" t="s">
        <v>124</v>
      </c>
      <c r="H916" s="10" t="s">
        <v>2</v>
      </c>
      <c r="I916" s="10" t="s">
        <v>125</v>
      </c>
      <c r="J916" s="10" t="s">
        <v>106</v>
      </c>
      <c r="K916" s="10" t="s">
        <v>126</v>
      </c>
      <c r="L916" s="10" t="s">
        <v>127</v>
      </c>
      <c r="M916" s="10" t="s">
        <v>128</v>
      </c>
      <c r="N916" s="10"/>
      <c r="O916" s="10" t="s">
        <v>129</v>
      </c>
      <c r="P916" s="10" t="s">
        <v>130</v>
      </c>
      <c r="Q916" s="10"/>
      <c r="R916" s="10" t="s">
        <v>131</v>
      </c>
      <c r="S916" s="10" t="s">
        <v>121</v>
      </c>
      <c r="T916" s="10" t="s">
        <v>132</v>
      </c>
    </row>
    <row r="917" spans="1:20" x14ac:dyDescent="0.35">
      <c r="A917" s="10"/>
      <c r="B917" s="10"/>
      <c r="C917" s="10">
        <v>2</v>
      </c>
      <c r="D917" s="10" t="s">
        <v>72</v>
      </c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x14ac:dyDescent="0.35">
      <c r="A918" s="10" t="s">
        <v>118</v>
      </c>
      <c r="B918" s="10" t="s">
        <v>119</v>
      </c>
      <c r="C918" s="10" t="s">
        <v>120</v>
      </c>
      <c r="D918" s="10" t="s">
        <v>121</v>
      </c>
      <c r="E918" s="10" t="s">
        <v>122</v>
      </c>
      <c r="F918" s="10" t="s">
        <v>123</v>
      </c>
      <c r="G918" s="10" t="s">
        <v>124</v>
      </c>
      <c r="H918" s="10" t="s">
        <v>2</v>
      </c>
      <c r="I918" s="10" t="s">
        <v>125</v>
      </c>
      <c r="J918" s="10" t="s">
        <v>106</v>
      </c>
      <c r="K918" s="10" t="s">
        <v>126</v>
      </c>
      <c r="L918" s="10" t="s">
        <v>127</v>
      </c>
      <c r="M918" s="10" t="s">
        <v>128</v>
      </c>
      <c r="N918" s="10"/>
      <c r="O918" s="10" t="s">
        <v>129</v>
      </c>
      <c r="P918" s="10" t="s">
        <v>130</v>
      </c>
      <c r="Q918" s="10"/>
      <c r="R918" s="10" t="s">
        <v>131</v>
      </c>
      <c r="S918" s="10" t="s">
        <v>121</v>
      </c>
      <c r="T918" s="10" t="s">
        <v>132</v>
      </c>
    </row>
    <row r="919" spans="1:20" x14ac:dyDescent="0.35">
      <c r="A919" s="10"/>
      <c r="B919" s="10"/>
      <c r="C919" s="10">
        <v>2</v>
      </c>
      <c r="D919" s="10" t="s">
        <v>73</v>
      </c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x14ac:dyDescent="0.35">
      <c r="A920" s="10" t="s">
        <v>118</v>
      </c>
      <c r="B920" s="10" t="s">
        <v>119</v>
      </c>
      <c r="C920" s="10" t="s">
        <v>120</v>
      </c>
      <c r="D920" s="10" t="s">
        <v>121</v>
      </c>
      <c r="E920" s="10" t="s">
        <v>122</v>
      </c>
      <c r="F920" s="10" t="s">
        <v>123</v>
      </c>
      <c r="G920" s="10" t="s">
        <v>124</v>
      </c>
      <c r="H920" s="10" t="s">
        <v>2</v>
      </c>
      <c r="I920" s="10" t="s">
        <v>125</v>
      </c>
      <c r="J920" s="10" t="s">
        <v>106</v>
      </c>
      <c r="K920" s="10" t="s">
        <v>126</v>
      </c>
      <c r="L920" s="10" t="s">
        <v>127</v>
      </c>
      <c r="M920" s="10" t="s">
        <v>128</v>
      </c>
      <c r="N920" s="10"/>
      <c r="O920" s="10" t="s">
        <v>129</v>
      </c>
      <c r="P920" s="10" t="s">
        <v>130</v>
      </c>
      <c r="Q920" s="10"/>
      <c r="R920" s="10" t="s">
        <v>131</v>
      </c>
      <c r="S920" s="10" t="s">
        <v>121</v>
      </c>
      <c r="T920" s="10" t="s">
        <v>132</v>
      </c>
    </row>
    <row r="921" spans="1:20" x14ac:dyDescent="0.35">
      <c r="A921" s="10"/>
      <c r="B921" s="10"/>
      <c r="C921" s="10">
        <v>2</v>
      </c>
      <c r="D921" s="10" t="s">
        <v>74</v>
      </c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x14ac:dyDescent="0.35">
      <c r="A922" s="10" t="s">
        <v>118</v>
      </c>
      <c r="B922" s="10" t="s">
        <v>119</v>
      </c>
      <c r="C922" s="10" t="s">
        <v>120</v>
      </c>
      <c r="D922" s="10" t="s">
        <v>121</v>
      </c>
      <c r="E922" s="10" t="s">
        <v>122</v>
      </c>
      <c r="F922" s="10" t="s">
        <v>123</v>
      </c>
      <c r="G922" s="10" t="s">
        <v>124</v>
      </c>
      <c r="H922" s="10" t="s">
        <v>2</v>
      </c>
      <c r="I922" s="10" t="s">
        <v>125</v>
      </c>
      <c r="J922" s="10" t="s">
        <v>106</v>
      </c>
      <c r="K922" s="10" t="s">
        <v>126</v>
      </c>
      <c r="L922" s="10" t="s">
        <v>127</v>
      </c>
      <c r="M922" s="10" t="s">
        <v>128</v>
      </c>
      <c r="N922" s="10"/>
      <c r="O922" s="10" t="s">
        <v>129</v>
      </c>
      <c r="P922" s="10" t="s">
        <v>130</v>
      </c>
      <c r="Q922" s="10"/>
      <c r="R922" s="10" t="s">
        <v>131</v>
      </c>
      <c r="S922" s="10" t="s">
        <v>121</v>
      </c>
      <c r="T922" s="10" t="s">
        <v>132</v>
      </c>
    </row>
    <row r="923" spans="1:20" x14ac:dyDescent="0.35">
      <c r="A923" s="10"/>
      <c r="B923" s="10"/>
      <c r="C923" s="10">
        <v>2</v>
      </c>
      <c r="D923" s="10" t="s">
        <v>75</v>
      </c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x14ac:dyDescent="0.35">
      <c r="A924" s="10" t="s">
        <v>118</v>
      </c>
      <c r="B924" s="10" t="s">
        <v>119</v>
      </c>
      <c r="C924" s="10" t="s">
        <v>120</v>
      </c>
      <c r="D924" s="10" t="s">
        <v>121</v>
      </c>
      <c r="E924" s="10" t="s">
        <v>122</v>
      </c>
      <c r="F924" s="10" t="s">
        <v>123</v>
      </c>
      <c r="G924" s="10" t="s">
        <v>124</v>
      </c>
      <c r="H924" s="10" t="s">
        <v>2</v>
      </c>
      <c r="I924" s="10" t="s">
        <v>125</v>
      </c>
      <c r="J924" s="10" t="s">
        <v>106</v>
      </c>
      <c r="K924" s="10" t="s">
        <v>126</v>
      </c>
      <c r="L924" s="10" t="s">
        <v>127</v>
      </c>
      <c r="M924" s="10" t="s">
        <v>128</v>
      </c>
      <c r="N924" s="10"/>
      <c r="O924" s="10" t="s">
        <v>129</v>
      </c>
      <c r="P924" s="10" t="s">
        <v>130</v>
      </c>
      <c r="Q924" s="10"/>
      <c r="R924" s="10" t="s">
        <v>131</v>
      </c>
      <c r="S924" s="10" t="s">
        <v>121</v>
      </c>
      <c r="T924" s="10" t="s">
        <v>132</v>
      </c>
    </row>
    <row r="925" spans="1:20" x14ac:dyDescent="0.35">
      <c r="A925" s="10"/>
      <c r="B925" s="10"/>
      <c r="C925" s="10">
        <v>2</v>
      </c>
      <c r="D925" s="10" t="s">
        <v>76</v>
      </c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x14ac:dyDescent="0.35">
      <c r="A926" s="10" t="s">
        <v>118</v>
      </c>
      <c r="B926" s="10" t="s">
        <v>119</v>
      </c>
      <c r="C926" s="10" t="s">
        <v>120</v>
      </c>
      <c r="D926" s="10" t="s">
        <v>121</v>
      </c>
      <c r="E926" s="10" t="s">
        <v>122</v>
      </c>
      <c r="F926" s="10" t="s">
        <v>123</v>
      </c>
      <c r="G926" s="10" t="s">
        <v>124</v>
      </c>
      <c r="H926" s="10" t="s">
        <v>2</v>
      </c>
      <c r="I926" s="10" t="s">
        <v>125</v>
      </c>
      <c r="J926" s="10" t="s">
        <v>106</v>
      </c>
      <c r="K926" s="10" t="s">
        <v>126</v>
      </c>
      <c r="L926" s="10" t="s">
        <v>127</v>
      </c>
      <c r="M926" s="10" t="s">
        <v>128</v>
      </c>
      <c r="N926" s="10"/>
      <c r="O926" s="10" t="s">
        <v>129</v>
      </c>
      <c r="P926" s="10" t="s">
        <v>130</v>
      </c>
      <c r="Q926" s="10"/>
      <c r="R926" s="10" t="s">
        <v>131</v>
      </c>
      <c r="S926" s="10" t="s">
        <v>121</v>
      </c>
      <c r="T926" s="10" t="s">
        <v>132</v>
      </c>
    </row>
    <row r="927" spans="1:20" x14ac:dyDescent="0.35">
      <c r="A927" s="10"/>
      <c r="B927" s="10"/>
      <c r="C927" s="10">
        <v>2</v>
      </c>
      <c r="D927" s="10" t="s">
        <v>77</v>
      </c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x14ac:dyDescent="0.35">
      <c r="A928" s="10" t="s">
        <v>118</v>
      </c>
      <c r="B928" s="10" t="s">
        <v>119</v>
      </c>
      <c r="C928" s="10" t="s">
        <v>120</v>
      </c>
      <c r="D928" s="10" t="s">
        <v>121</v>
      </c>
      <c r="E928" s="10" t="s">
        <v>122</v>
      </c>
      <c r="F928" s="10" t="s">
        <v>123</v>
      </c>
      <c r="G928" s="10" t="s">
        <v>124</v>
      </c>
      <c r="H928" s="10" t="s">
        <v>2</v>
      </c>
      <c r="I928" s="10" t="s">
        <v>125</v>
      </c>
      <c r="J928" s="10" t="s">
        <v>106</v>
      </c>
      <c r="K928" s="10" t="s">
        <v>126</v>
      </c>
      <c r="L928" s="10" t="s">
        <v>127</v>
      </c>
      <c r="M928" s="10" t="s">
        <v>128</v>
      </c>
      <c r="N928" s="10"/>
      <c r="O928" s="10" t="s">
        <v>129</v>
      </c>
      <c r="P928" s="10" t="s">
        <v>130</v>
      </c>
      <c r="Q928" s="10"/>
      <c r="R928" s="10" t="s">
        <v>131</v>
      </c>
      <c r="S928" s="10" t="s">
        <v>121</v>
      </c>
      <c r="T928" s="10" t="s">
        <v>132</v>
      </c>
    </row>
    <row r="929" spans="1:20" x14ac:dyDescent="0.35">
      <c r="A929" s="10"/>
      <c r="B929" s="10"/>
      <c r="C929" s="10">
        <v>2</v>
      </c>
      <c r="D929" s="10" t="s">
        <v>78</v>
      </c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x14ac:dyDescent="0.35">
      <c r="A930" s="10" t="s">
        <v>118</v>
      </c>
      <c r="B930" s="10" t="s">
        <v>119</v>
      </c>
      <c r="C930" s="10" t="s">
        <v>120</v>
      </c>
      <c r="D930" s="10" t="s">
        <v>121</v>
      </c>
      <c r="E930" s="10" t="s">
        <v>122</v>
      </c>
      <c r="F930" s="10" t="s">
        <v>123</v>
      </c>
      <c r="G930" s="10" t="s">
        <v>124</v>
      </c>
      <c r="H930" s="10" t="s">
        <v>2</v>
      </c>
      <c r="I930" s="10" t="s">
        <v>125</v>
      </c>
      <c r="J930" s="10" t="s">
        <v>106</v>
      </c>
      <c r="K930" s="10" t="s">
        <v>126</v>
      </c>
      <c r="L930" s="10" t="s">
        <v>127</v>
      </c>
      <c r="M930" s="10" t="s">
        <v>128</v>
      </c>
      <c r="N930" s="10"/>
      <c r="O930" s="10" t="s">
        <v>129</v>
      </c>
      <c r="P930" s="10" t="s">
        <v>130</v>
      </c>
      <c r="Q930" s="10"/>
      <c r="R930" s="10" t="s">
        <v>131</v>
      </c>
      <c r="S930" s="10" t="s">
        <v>121</v>
      </c>
      <c r="T930" s="10" t="s">
        <v>132</v>
      </c>
    </row>
    <row r="931" spans="1:20" x14ac:dyDescent="0.35">
      <c r="A931" s="10"/>
      <c r="B931" s="10"/>
      <c r="C931" s="10">
        <v>2</v>
      </c>
      <c r="D931" s="10" t="s">
        <v>79</v>
      </c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x14ac:dyDescent="0.35">
      <c r="A932" s="10" t="s">
        <v>118</v>
      </c>
      <c r="B932" s="10" t="s">
        <v>119</v>
      </c>
      <c r="C932" s="10" t="s">
        <v>120</v>
      </c>
      <c r="D932" s="10" t="s">
        <v>121</v>
      </c>
      <c r="E932" s="10" t="s">
        <v>122</v>
      </c>
      <c r="F932" s="10" t="s">
        <v>123</v>
      </c>
      <c r="G932" s="10" t="s">
        <v>124</v>
      </c>
      <c r="H932" s="10" t="s">
        <v>2</v>
      </c>
      <c r="I932" s="10" t="s">
        <v>125</v>
      </c>
      <c r="J932" s="10" t="s">
        <v>106</v>
      </c>
      <c r="K932" s="10" t="s">
        <v>126</v>
      </c>
      <c r="L932" s="10" t="s">
        <v>127</v>
      </c>
      <c r="M932" s="10" t="s">
        <v>128</v>
      </c>
      <c r="N932" s="10"/>
      <c r="O932" s="10" t="s">
        <v>129</v>
      </c>
      <c r="P932" s="10" t="s">
        <v>130</v>
      </c>
      <c r="Q932" s="10"/>
      <c r="R932" s="10" t="s">
        <v>131</v>
      </c>
      <c r="S932" s="10" t="s">
        <v>121</v>
      </c>
      <c r="T932" s="10" t="s">
        <v>132</v>
      </c>
    </row>
    <row r="933" spans="1:20" x14ac:dyDescent="0.35">
      <c r="A933" s="10"/>
      <c r="B933" s="10"/>
      <c r="C933" s="10">
        <v>2</v>
      </c>
      <c r="D933" s="10" t="s">
        <v>80</v>
      </c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x14ac:dyDescent="0.35">
      <c r="A934" s="10" t="s">
        <v>118</v>
      </c>
      <c r="B934" s="10" t="s">
        <v>119</v>
      </c>
      <c r="C934" s="10" t="s">
        <v>120</v>
      </c>
      <c r="D934" s="10" t="s">
        <v>121</v>
      </c>
      <c r="E934" s="10" t="s">
        <v>122</v>
      </c>
      <c r="F934" s="10" t="s">
        <v>123</v>
      </c>
      <c r="G934" s="10" t="s">
        <v>124</v>
      </c>
      <c r="H934" s="10" t="s">
        <v>2</v>
      </c>
      <c r="I934" s="10" t="s">
        <v>125</v>
      </c>
      <c r="J934" s="10" t="s">
        <v>106</v>
      </c>
      <c r="K934" s="10" t="s">
        <v>126</v>
      </c>
      <c r="L934" s="10" t="s">
        <v>127</v>
      </c>
      <c r="M934" s="10" t="s">
        <v>128</v>
      </c>
      <c r="N934" s="10"/>
      <c r="O934" s="10" t="s">
        <v>129</v>
      </c>
      <c r="P934" s="10" t="s">
        <v>130</v>
      </c>
      <c r="Q934" s="10"/>
      <c r="R934" s="10" t="s">
        <v>131</v>
      </c>
      <c r="S934" s="10" t="s">
        <v>121</v>
      </c>
      <c r="T934" s="10" t="s">
        <v>132</v>
      </c>
    </row>
    <row r="935" spans="1:20" x14ac:dyDescent="0.35">
      <c r="A935" s="10"/>
      <c r="B935" s="10"/>
      <c r="C935" s="10">
        <v>2</v>
      </c>
      <c r="D935" s="10" t="s">
        <v>81</v>
      </c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x14ac:dyDescent="0.35">
      <c r="A936" s="10" t="s">
        <v>118</v>
      </c>
      <c r="B936" s="10" t="s">
        <v>119</v>
      </c>
      <c r="C936" s="10" t="s">
        <v>120</v>
      </c>
      <c r="D936" s="10" t="s">
        <v>121</v>
      </c>
      <c r="E936" s="10" t="s">
        <v>122</v>
      </c>
      <c r="F936" s="10" t="s">
        <v>123</v>
      </c>
      <c r="G936" s="10" t="s">
        <v>124</v>
      </c>
      <c r="H936" s="10" t="s">
        <v>2</v>
      </c>
      <c r="I936" s="10" t="s">
        <v>125</v>
      </c>
      <c r="J936" s="10" t="s">
        <v>106</v>
      </c>
      <c r="K936" s="10" t="s">
        <v>126</v>
      </c>
      <c r="L936" s="10" t="s">
        <v>127</v>
      </c>
      <c r="M936" s="10" t="s">
        <v>128</v>
      </c>
      <c r="N936" s="10"/>
      <c r="O936" s="10" t="s">
        <v>129</v>
      </c>
      <c r="P936" s="10" t="s">
        <v>130</v>
      </c>
      <c r="Q936" s="10"/>
      <c r="R936" s="10" t="s">
        <v>131</v>
      </c>
      <c r="S936" s="10" t="s">
        <v>121</v>
      </c>
      <c r="T936" s="10" t="s">
        <v>132</v>
      </c>
    </row>
    <row r="937" spans="1:20" x14ac:dyDescent="0.35">
      <c r="A937" s="10"/>
      <c r="B937" s="10"/>
      <c r="C937" s="10">
        <v>2</v>
      </c>
      <c r="D937" s="10" t="s">
        <v>82</v>
      </c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x14ac:dyDescent="0.35">
      <c r="A938" s="10" t="s">
        <v>118</v>
      </c>
      <c r="B938" s="10" t="s">
        <v>119</v>
      </c>
      <c r="C938" s="10" t="s">
        <v>120</v>
      </c>
      <c r="D938" s="10" t="s">
        <v>121</v>
      </c>
      <c r="E938" s="10" t="s">
        <v>122</v>
      </c>
      <c r="F938" s="10" t="s">
        <v>123</v>
      </c>
      <c r="G938" s="10" t="s">
        <v>124</v>
      </c>
      <c r="H938" s="10" t="s">
        <v>2</v>
      </c>
      <c r="I938" s="10" t="s">
        <v>125</v>
      </c>
      <c r="J938" s="10" t="s">
        <v>106</v>
      </c>
      <c r="K938" s="10" t="s">
        <v>126</v>
      </c>
      <c r="L938" s="10" t="s">
        <v>127</v>
      </c>
      <c r="M938" s="10" t="s">
        <v>128</v>
      </c>
      <c r="N938" s="10"/>
      <c r="O938" s="10" t="s">
        <v>129</v>
      </c>
      <c r="P938" s="10" t="s">
        <v>130</v>
      </c>
      <c r="Q938" s="10"/>
      <c r="R938" s="10" t="s">
        <v>131</v>
      </c>
      <c r="S938" s="10" t="s">
        <v>121</v>
      </c>
      <c r="T938" s="10" t="s">
        <v>132</v>
      </c>
    </row>
    <row r="939" spans="1:20" x14ac:dyDescent="0.35">
      <c r="A939" s="10"/>
      <c r="B939" s="10"/>
      <c r="C939" s="10">
        <v>2</v>
      </c>
      <c r="D939" s="10" t="s">
        <v>83</v>
      </c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x14ac:dyDescent="0.35">
      <c r="A940" s="10" t="s">
        <v>118</v>
      </c>
      <c r="B940" s="10" t="s">
        <v>119</v>
      </c>
      <c r="C940" s="10" t="s">
        <v>120</v>
      </c>
      <c r="D940" s="10" t="s">
        <v>121</v>
      </c>
      <c r="E940" s="10" t="s">
        <v>122</v>
      </c>
      <c r="F940" s="10" t="s">
        <v>123</v>
      </c>
      <c r="G940" s="10" t="s">
        <v>124</v>
      </c>
      <c r="H940" s="10" t="s">
        <v>2</v>
      </c>
      <c r="I940" s="10" t="s">
        <v>125</v>
      </c>
      <c r="J940" s="10" t="s">
        <v>106</v>
      </c>
      <c r="K940" s="10" t="s">
        <v>126</v>
      </c>
      <c r="L940" s="10" t="s">
        <v>127</v>
      </c>
      <c r="M940" s="10" t="s">
        <v>128</v>
      </c>
      <c r="N940" s="10"/>
      <c r="O940" s="10" t="s">
        <v>129</v>
      </c>
      <c r="P940" s="10" t="s">
        <v>130</v>
      </c>
      <c r="Q940" s="10"/>
      <c r="R940" s="10" t="s">
        <v>131</v>
      </c>
      <c r="S940" s="10" t="s">
        <v>121</v>
      </c>
      <c r="T940" s="10" t="s">
        <v>132</v>
      </c>
    </row>
    <row r="941" spans="1:20" x14ac:dyDescent="0.35">
      <c r="A941" s="10"/>
      <c r="B941" s="10"/>
      <c r="C941" s="10">
        <v>2</v>
      </c>
      <c r="D941" s="10" t="s">
        <v>84</v>
      </c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x14ac:dyDescent="0.35">
      <c r="A942" s="10" t="s">
        <v>118</v>
      </c>
      <c r="B942" s="10" t="s">
        <v>119</v>
      </c>
      <c r="C942" s="10" t="s">
        <v>120</v>
      </c>
      <c r="D942" s="10" t="s">
        <v>121</v>
      </c>
      <c r="E942" s="10" t="s">
        <v>122</v>
      </c>
      <c r="F942" s="10" t="s">
        <v>123</v>
      </c>
      <c r="G942" s="10" t="s">
        <v>124</v>
      </c>
      <c r="H942" s="10" t="s">
        <v>2</v>
      </c>
      <c r="I942" s="10" t="s">
        <v>125</v>
      </c>
      <c r="J942" s="10" t="s">
        <v>106</v>
      </c>
      <c r="K942" s="10" t="s">
        <v>126</v>
      </c>
      <c r="L942" s="10" t="s">
        <v>127</v>
      </c>
      <c r="M942" s="10" t="s">
        <v>128</v>
      </c>
      <c r="N942" s="10"/>
      <c r="O942" s="10" t="s">
        <v>129</v>
      </c>
      <c r="P942" s="10" t="s">
        <v>130</v>
      </c>
      <c r="Q942" s="10"/>
      <c r="R942" s="10" t="s">
        <v>131</v>
      </c>
      <c r="S942" s="10" t="s">
        <v>121</v>
      </c>
      <c r="T942" s="10" t="s">
        <v>132</v>
      </c>
    </row>
    <row r="943" spans="1:20" x14ac:dyDescent="0.35">
      <c r="A943" s="10"/>
      <c r="B943" s="10"/>
      <c r="C943" s="10">
        <v>2</v>
      </c>
      <c r="D943" s="10" t="s">
        <v>85</v>
      </c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x14ac:dyDescent="0.35">
      <c r="A944" s="10" t="s">
        <v>118</v>
      </c>
      <c r="B944" s="10" t="s">
        <v>119</v>
      </c>
      <c r="C944" s="10" t="s">
        <v>120</v>
      </c>
      <c r="D944" s="10" t="s">
        <v>121</v>
      </c>
      <c r="E944" s="10" t="s">
        <v>122</v>
      </c>
      <c r="F944" s="10" t="s">
        <v>123</v>
      </c>
      <c r="G944" s="10" t="s">
        <v>124</v>
      </c>
      <c r="H944" s="10" t="s">
        <v>2</v>
      </c>
      <c r="I944" s="10" t="s">
        <v>125</v>
      </c>
      <c r="J944" s="10" t="s">
        <v>106</v>
      </c>
      <c r="K944" s="10" t="s">
        <v>126</v>
      </c>
      <c r="L944" s="10" t="s">
        <v>127</v>
      </c>
      <c r="M944" s="10" t="s">
        <v>128</v>
      </c>
      <c r="N944" s="10"/>
      <c r="O944" s="10" t="s">
        <v>129</v>
      </c>
      <c r="P944" s="10" t="s">
        <v>130</v>
      </c>
      <c r="Q944" s="10"/>
      <c r="R944" s="10" t="s">
        <v>131</v>
      </c>
      <c r="S944" s="10" t="s">
        <v>121</v>
      </c>
      <c r="T944" s="10" t="s">
        <v>132</v>
      </c>
    </row>
    <row r="945" spans="1:20" x14ac:dyDescent="0.35">
      <c r="A945" s="10"/>
      <c r="B945" s="10"/>
      <c r="C945" s="10">
        <v>2</v>
      </c>
      <c r="D945" s="10" t="s">
        <v>86</v>
      </c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x14ac:dyDescent="0.35">
      <c r="A946" s="10" t="s">
        <v>118</v>
      </c>
      <c r="B946" s="10" t="s">
        <v>119</v>
      </c>
      <c r="C946" s="10" t="s">
        <v>120</v>
      </c>
      <c r="D946" s="10" t="s">
        <v>121</v>
      </c>
      <c r="E946" s="10" t="s">
        <v>122</v>
      </c>
      <c r="F946" s="10" t="s">
        <v>123</v>
      </c>
      <c r="G946" s="10" t="s">
        <v>124</v>
      </c>
      <c r="H946" s="10" t="s">
        <v>2</v>
      </c>
      <c r="I946" s="10" t="s">
        <v>125</v>
      </c>
      <c r="J946" s="10" t="s">
        <v>106</v>
      </c>
      <c r="K946" s="10" t="s">
        <v>126</v>
      </c>
      <c r="L946" s="10" t="s">
        <v>127</v>
      </c>
      <c r="M946" s="10" t="s">
        <v>128</v>
      </c>
      <c r="N946" s="10"/>
      <c r="O946" s="10" t="s">
        <v>129</v>
      </c>
      <c r="P946" s="10" t="s">
        <v>130</v>
      </c>
      <c r="Q946" s="10"/>
      <c r="R946" s="10" t="s">
        <v>131</v>
      </c>
      <c r="S946" s="10" t="s">
        <v>121</v>
      </c>
      <c r="T946" s="10" t="s">
        <v>132</v>
      </c>
    </row>
    <row r="947" spans="1:20" x14ac:dyDescent="0.35">
      <c r="A947" s="10"/>
      <c r="B947" s="10"/>
      <c r="C947" s="10">
        <v>2</v>
      </c>
      <c r="D947" s="10" t="s">
        <v>87</v>
      </c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x14ac:dyDescent="0.35">
      <c r="A948" s="10" t="s">
        <v>118</v>
      </c>
      <c r="B948" s="10" t="s">
        <v>119</v>
      </c>
      <c r="C948" s="10" t="s">
        <v>120</v>
      </c>
      <c r="D948" s="10" t="s">
        <v>121</v>
      </c>
      <c r="E948" s="10" t="s">
        <v>122</v>
      </c>
      <c r="F948" s="10" t="s">
        <v>123</v>
      </c>
      <c r="G948" s="10" t="s">
        <v>124</v>
      </c>
      <c r="H948" s="10" t="s">
        <v>2</v>
      </c>
      <c r="I948" s="10" t="s">
        <v>125</v>
      </c>
      <c r="J948" s="10" t="s">
        <v>106</v>
      </c>
      <c r="K948" s="10" t="s">
        <v>126</v>
      </c>
      <c r="L948" s="10" t="s">
        <v>127</v>
      </c>
      <c r="M948" s="10" t="s">
        <v>128</v>
      </c>
      <c r="N948" s="10"/>
      <c r="O948" s="10" t="s">
        <v>129</v>
      </c>
      <c r="P948" s="10" t="s">
        <v>130</v>
      </c>
      <c r="Q948" s="10"/>
      <c r="R948" s="10" t="s">
        <v>131</v>
      </c>
      <c r="S948" s="10" t="s">
        <v>121</v>
      </c>
      <c r="T948" s="10" t="s">
        <v>132</v>
      </c>
    </row>
    <row r="949" spans="1:20" x14ac:dyDescent="0.35">
      <c r="A949" s="10"/>
      <c r="B949" s="10"/>
      <c r="C949" s="10">
        <v>2</v>
      </c>
      <c r="D949" s="10" t="s">
        <v>88</v>
      </c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x14ac:dyDescent="0.35">
      <c r="A950" s="10" t="s">
        <v>118</v>
      </c>
      <c r="B950" s="10" t="s">
        <v>119</v>
      </c>
      <c r="C950" s="10" t="s">
        <v>120</v>
      </c>
      <c r="D950" s="10" t="s">
        <v>121</v>
      </c>
      <c r="E950" s="10" t="s">
        <v>122</v>
      </c>
      <c r="F950" s="10" t="s">
        <v>123</v>
      </c>
      <c r="G950" s="10" t="s">
        <v>124</v>
      </c>
      <c r="H950" s="10" t="s">
        <v>2</v>
      </c>
      <c r="I950" s="10" t="s">
        <v>125</v>
      </c>
      <c r="J950" s="10" t="s">
        <v>106</v>
      </c>
      <c r="K950" s="10" t="s">
        <v>126</v>
      </c>
      <c r="L950" s="10" t="s">
        <v>127</v>
      </c>
      <c r="M950" s="10" t="s">
        <v>128</v>
      </c>
      <c r="N950" s="10"/>
      <c r="O950" s="10" t="s">
        <v>129</v>
      </c>
      <c r="P950" s="10" t="s">
        <v>130</v>
      </c>
      <c r="Q950" s="10"/>
      <c r="R950" s="10" t="s">
        <v>131</v>
      </c>
      <c r="S950" s="10" t="s">
        <v>121</v>
      </c>
      <c r="T950" s="10" t="s">
        <v>132</v>
      </c>
    </row>
    <row r="951" spans="1:20" x14ac:dyDescent="0.35">
      <c r="A951" s="10"/>
      <c r="B951" s="10"/>
      <c r="C951" s="10">
        <v>2</v>
      </c>
      <c r="D951" s="10" t="s">
        <v>89</v>
      </c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x14ac:dyDescent="0.35">
      <c r="A952" s="10" t="s">
        <v>118</v>
      </c>
      <c r="B952" s="10" t="s">
        <v>119</v>
      </c>
      <c r="C952" s="10" t="s">
        <v>120</v>
      </c>
      <c r="D952" s="10" t="s">
        <v>121</v>
      </c>
      <c r="E952" s="10" t="s">
        <v>122</v>
      </c>
      <c r="F952" s="10" t="s">
        <v>123</v>
      </c>
      <c r="G952" s="10" t="s">
        <v>124</v>
      </c>
      <c r="H952" s="10" t="s">
        <v>2</v>
      </c>
      <c r="I952" s="10" t="s">
        <v>125</v>
      </c>
      <c r="J952" s="10" t="s">
        <v>106</v>
      </c>
      <c r="K952" s="10" t="s">
        <v>126</v>
      </c>
      <c r="L952" s="10" t="s">
        <v>127</v>
      </c>
      <c r="M952" s="10" t="s">
        <v>128</v>
      </c>
      <c r="N952" s="10"/>
      <c r="O952" s="10" t="s">
        <v>129</v>
      </c>
      <c r="P952" s="10" t="s">
        <v>130</v>
      </c>
      <c r="Q952" s="10"/>
      <c r="R952" s="10" t="s">
        <v>131</v>
      </c>
      <c r="S952" s="10" t="s">
        <v>121</v>
      </c>
      <c r="T952" s="10" t="s">
        <v>132</v>
      </c>
    </row>
    <row r="953" spans="1:20" x14ac:dyDescent="0.35">
      <c r="A953" s="10"/>
      <c r="B953" s="10"/>
      <c r="C953" s="10">
        <v>2</v>
      </c>
      <c r="D953" s="10" t="s">
        <v>90</v>
      </c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x14ac:dyDescent="0.35">
      <c r="A954" s="10" t="s">
        <v>118</v>
      </c>
      <c r="B954" s="10" t="s">
        <v>119</v>
      </c>
      <c r="C954" s="10" t="s">
        <v>120</v>
      </c>
      <c r="D954" s="10" t="s">
        <v>121</v>
      </c>
      <c r="E954" s="10" t="s">
        <v>122</v>
      </c>
      <c r="F954" s="10" t="s">
        <v>123</v>
      </c>
      <c r="G954" s="10" t="s">
        <v>124</v>
      </c>
      <c r="H954" s="10" t="s">
        <v>2</v>
      </c>
      <c r="I954" s="10" t="s">
        <v>125</v>
      </c>
      <c r="J954" s="10" t="s">
        <v>106</v>
      </c>
      <c r="K954" s="10" t="s">
        <v>126</v>
      </c>
      <c r="L954" s="10" t="s">
        <v>127</v>
      </c>
      <c r="M954" s="10" t="s">
        <v>128</v>
      </c>
      <c r="N954" s="10"/>
      <c r="O954" s="10" t="s">
        <v>129</v>
      </c>
      <c r="P954" s="10" t="s">
        <v>130</v>
      </c>
      <c r="Q954" s="10"/>
      <c r="R954" s="10" t="s">
        <v>131</v>
      </c>
      <c r="S954" s="10" t="s">
        <v>121</v>
      </c>
      <c r="T954" s="10" t="s">
        <v>132</v>
      </c>
    </row>
    <row r="955" spans="1:20" x14ac:dyDescent="0.35">
      <c r="A955" s="10"/>
      <c r="B955" s="10"/>
      <c r="C955" s="10">
        <v>2</v>
      </c>
      <c r="D955" s="10" t="s">
        <v>91</v>
      </c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x14ac:dyDescent="0.35">
      <c r="A956" s="10" t="s">
        <v>118</v>
      </c>
      <c r="B956" s="10" t="s">
        <v>119</v>
      </c>
      <c r="C956" s="10" t="s">
        <v>120</v>
      </c>
      <c r="D956" s="10" t="s">
        <v>121</v>
      </c>
      <c r="E956" s="10" t="s">
        <v>122</v>
      </c>
      <c r="F956" s="10" t="s">
        <v>123</v>
      </c>
      <c r="G956" s="10" t="s">
        <v>124</v>
      </c>
      <c r="H956" s="10" t="s">
        <v>2</v>
      </c>
      <c r="I956" s="10" t="s">
        <v>125</v>
      </c>
      <c r="J956" s="10" t="s">
        <v>106</v>
      </c>
      <c r="K956" s="10" t="s">
        <v>126</v>
      </c>
      <c r="L956" s="10" t="s">
        <v>127</v>
      </c>
      <c r="M956" s="10" t="s">
        <v>128</v>
      </c>
      <c r="N956" s="10"/>
      <c r="O956" s="10" t="s">
        <v>129</v>
      </c>
      <c r="P956" s="10" t="s">
        <v>130</v>
      </c>
      <c r="Q956" s="10"/>
      <c r="R956" s="10" t="s">
        <v>131</v>
      </c>
      <c r="S956" s="10" t="s">
        <v>121</v>
      </c>
      <c r="T956" s="10" t="s">
        <v>132</v>
      </c>
    </row>
    <row r="957" spans="1:20" x14ac:dyDescent="0.35">
      <c r="A957" s="10"/>
      <c r="B957" s="10"/>
      <c r="C957" s="10">
        <v>2</v>
      </c>
      <c r="D957" s="10" t="s">
        <v>92</v>
      </c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x14ac:dyDescent="0.35">
      <c r="A958" s="10" t="s">
        <v>118</v>
      </c>
      <c r="B958" s="10" t="s">
        <v>119</v>
      </c>
      <c r="C958" s="10" t="s">
        <v>120</v>
      </c>
      <c r="D958" s="10" t="s">
        <v>121</v>
      </c>
      <c r="E958" s="10" t="s">
        <v>122</v>
      </c>
      <c r="F958" s="10" t="s">
        <v>123</v>
      </c>
      <c r="G958" s="10" t="s">
        <v>124</v>
      </c>
      <c r="H958" s="10" t="s">
        <v>2</v>
      </c>
      <c r="I958" s="10" t="s">
        <v>125</v>
      </c>
      <c r="J958" s="10" t="s">
        <v>106</v>
      </c>
      <c r="K958" s="10" t="s">
        <v>126</v>
      </c>
      <c r="L958" s="10" t="s">
        <v>127</v>
      </c>
      <c r="M958" s="10" t="s">
        <v>128</v>
      </c>
      <c r="N958" s="10"/>
      <c r="O958" s="10" t="s">
        <v>129</v>
      </c>
      <c r="P958" s="10" t="s">
        <v>130</v>
      </c>
      <c r="Q958" s="10"/>
      <c r="R958" s="10" t="s">
        <v>131</v>
      </c>
      <c r="S958" s="10" t="s">
        <v>121</v>
      </c>
      <c r="T958" s="10" t="s">
        <v>132</v>
      </c>
    </row>
    <row r="959" spans="1:20" x14ac:dyDescent="0.35">
      <c r="A959" s="10"/>
      <c r="B959" s="10"/>
      <c r="C959" s="10">
        <v>2</v>
      </c>
      <c r="D959" s="10" t="s">
        <v>93</v>
      </c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x14ac:dyDescent="0.35">
      <c r="A960" s="10" t="s">
        <v>118</v>
      </c>
      <c r="B960" s="10" t="s">
        <v>119</v>
      </c>
      <c r="C960" s="10" t="s">
        <v>120</v>
      </c>
      <c r="D960" s="10" t="s">
        <v>121</v>
      </c>
      <c r="E960" s="10" t="s">
        <v>122</v>
      </c>
      <c r="F960" s="10" t="s">
        <v>123</v>
      </c>
      <c r="G960" s="10" t="s">
        <v>124</v>
      </c>
      <c r="H960" s="10" t="s">
        <v>2</v>
      </c>
      <c r="I960" s="10" t="s">
        <v>125</v>
      </c>
      <c r="J960" s="10" t="s">
        <v>106</v>
      </c>
      <c r="K960" s="10" t="s">
        <v>126</v>
      </c>
      <c r="L960" s="10" t="s">
        <v>127</v>
      </c>
      <c r="M960" s="10" t="s">
        <v>128</v>
      </c>
      <c r="N960" s="10"/>
      <c r="O960" s="10" t="s">
        <v>129</v>
      </c>
      <c r="P960" s="10" t="s">
        <v>130</v>
      </c>
      <c r="Q960" s="10"/>
      <c r="R960" s="10" t="s">
        <v>131</v>
      </c>
      <c r="S960" s="10" t="s">
        <v>121</v>
      </c>
      <c r="T960" s="10" t="s">
        <v>132</v>
      </c>
    </row>
    <row r="961" spans="1:20" x14ac:dyDescent="0.35">
      <c r="A961" s="10"/>
      <c r="B961" s="10"/>
      <c r="C961" s="10">
        <v>2</v>
      </c>
      <c r="D961" s="10" t="s">
        <v>94</v>
      </c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x14ac:dyDescent="0.35">
      <c r="A962" s="10" t="s">
        <v>118</v>
      </c>
      <c r="B962" s="10" t="s">
        <v>119</v>
      </c>
      <c r="C962" s="10" t="s">
        <v>120</v>
      </c>
      <c r="D962" s="10" t="s">
        <v>121</v>
      </c>
      <c r="E962" s="10" t="s">
        <v>122</v>
      </c>
      <c r="F962" s="10" t="s">
        <v>123</v>
      </c>
      <c r="G962" s="10" t="s">
        <v>124</v>
      </c>
      <c r="H962" s="10" t="s">
        <v>2</v>
      </c>
      <c r="I962" s="10" t="s">
        <v>125</v>
      </c>
      <c r="J962" s="10" t="s">
        <v>106</v>
      </c>
      <c r="K962" s="10" t="s">
        <v>126</v>
      </c>
      <c r="L962" s="10" t="s">
        <v>127</v>
      </c>
      <c r="M962" s="10" t="s">
        <v>128</v>
      </c>
      <c r="N962" s="10"/>
      <c r="O962" s="10" t="s">
        <v>129</v>
      </c>
      <c r="P962" s="10" t="s">
        <v>130</v>
      </c>
      <c r="Q962" s="10"/>
      <c r="R962" s="10" t="s">
        <v>131</v>
      </c>
      <c r="S962" s="10" t="s">
        <v>121</v>
      </c>
      <c r="T962" s="10" t="s">
        <v>132</v>
      </c>
    </row>
    <row r="963" spans="1:20" x14ac:dyDescent="0.35">
      <c r="A963" s="10"/>
      <c r="B963" s="10"/>
      <c r="C963" s="10">
        <v>2</v>
      </c>
      <c r="D963" s="10" t="s">
        <v>95</v>
      </c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x14ac:dyDescent="0.35">
      <c r="A964" s="10" t="s">
        <v>118</v>
      </c>
      <c r="B964" s="10" t="s">
        <v>119</v>
      </c>
      <c r="C964" s="10" t="s">
        <v>120</v>
      </c>
      <c r="D964" s="10" t="s">
        <v>121</v>
      </c>
      <c r="E964" s="10" t="s">
        <v>122</v>
      </c>
      <c r="F964" s="10" t="s">
        <v>123</v>
      </c>
      <c r="G964" s="10" t="s">
        <v>124</v>
      </c>
      <c r="H964" s="10" t="s">
        <v>2</v>
      </c>
      <c r="I964" s="10" t="s">
        <v>125</v>
      </c>
      <c r="J964" s="10" t="s">
        <v>106</v>
      </c>
      <c r="K964" s="10" t="s">
        <v>126</v>
      </c>
      <c r="L964" s="10" t="s">
        <v>127</v>
      </c>
      <c r="M964" s="10" t="s">
        <v>128</v>
      </c>
      <c r="N964" s="10"/>
      <c r="O964" s="10" t="s">
        <v>129</v>
      </c>
      <c r="P964" s="10" t="s">
        <v>130</v>
      </c>
      <c r="Q964" s="10"/>
      <c r="R964" s="10" t="s">
        <v>131</v>
      </c>
      <c r="S964" s="10" t="s">
        <v>121</v>
      </c>
      <c r="T964" s="10" t="s">
        <v>132</v>
      </c>
    </row>
    <row r="965" spans="1:20" x14ac:dyDescent="0.35">
      <c r="A965" s="10"/>
      <c r="B965" s="10"/>
      <c r="C965" s="10">
        <v>2</v>
      </c>
      <c r="D965" s="10" t="s">
        <v>96</v>
      </c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x14ac:dyDescent="0.35">
      <c r="A966" s="10" t="s">
        <v>118</v>
      </c>
      <c r="B966" s="10" t="s">
        <v>119</v>
      </c>
      <c r="C966" s="10" t="s">
        <v>120</v>
      </c>
      <c r="D966" s="10" t="s">
        <v>121</v>
      </c>
      <c r="E966" s="10" t="s">
        <v>122</v>
      </c>
      <c r="F966" s="10" t="s">
        <v>123</v>
      </c>
      <c r="G966" s="10" t="s">
        <v>124</v>
      </c>
      <c r="H966" s="10" t="s">
        <v>2</v>
      </c>
      <c r="I966" s="10" t="s">
        <v>125</v>
      </c>
      <c r="J966" s="10" t="s">
        <v>106</v>
      </c>
      <c r="K966" s="10" t="s">
        <v>126</v>
      </c>
      <c r="L966" s="10" t="s">
        <v>127</v>
      </c>
      <c r="M966" s="10" t="s">
        <v>128</v>
      </c>
      <c r="N966" s="10"/>
      <c r="O966" s="10" t="s">
        <v>129</v>
      </c>
      <c r="P966" s="10" t="s">
        <v>130</v>
      </c>
      <c r="Q966" s="10"/>
      <c r="R966" s="10" t="s">
        <v>131</v>
      </c>
      <c r="S966" s="10" t="s">
        <v>121</v>
      </c>
      <c r="T966" s="10" t="s">
        <v>132</v>
      </c>
    </row>
    <row r="967" spans="1:20" x14ac:dyDescent="0.35">
      <c r="A967" s="10"/>
      <c r="B967" s="10"/>
      <c r="C967" s="10">
        <v>2</v>
      </c>
      <c r="D967" s="10" t="s">
        <v>97</v>
      </c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x14ac:dyDescent="0.35">
      <c r="A968" s="10" t="s">
        <v>118</v>
      </c>
      <c r="B968" s="10" t="s">
        <v>119</v>
      </c>
      <c r="C968" s="10" t="s">
        <v>120</v>
      </c>
      <c r="D968" s="10" t="s">
        <v>121</v>
      </c>
      <c r="E968" s="10" t="s">
        <v>122</v>
      </c>
      <c r="F968" s="10" t="s">
        <v>123</v>
      </c>
      <c r="G968" s="10" t="s">
        <v>124</v>
      </c>
      <c r="H968" s="10" t="s">
        <v>2</v>
      </c>
      <c r="I968" s="10" t="s">
        <v>125</v>
      </c>
      <c r="J968" s="10" t="s">
        <v>106</v>
      </c>
      <c r="K968" s="10" t="s">
        <v>126</v>
      </c>
      <c r="L968" s="10" t="s">
        <v>127</v>
      </c>
      <c r="M968" s="10" t="s">
        <v>128</v>
      </c>
      <c r="N968" s="10"/>
      <c r="O968" s="10" t="s">
        <v>129</v>
      </c>
      <c r="P968" s="10" t="s">
        <v>130</v>
      </c>
      <c r="Q968" s="10"/>
      <c r="R968" s="10" t="s">
        <v>131</v>
      </c>
      <c r="S968" s="10" t="s">
        <v>121</v>
      </c>
      <c r="T968" s="10" t="s">
        <v>132</v>
      </c>
    </row>
    <row r="969" spans="1:20" x14ac:dyDescent="0.35">
      <c r="A969" s="10"/>
      <c r="B969" s="10"/>
      <c r="C969" s="10">
        <v>2</v>
      </c>
      <c r="D969" s="10" t="s">
        <v>98</v>
      </c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x14ac:dyDescent="0.35">
      <c r="A970" s="10" t="s">
        <v>118</v>
      </c>
      <c r="B970" s="10" t="s">
        <v>119</v>
      </c>
      <c r="C970" s="10" t="s">
        <v>120</v>
      </c>
      <c r="D970" s="10" t="s">
        <v>121</v>
      </c>
      <c r="E970" s="10" t="s">
        <v>122</v>
      </c>
      <c r="F970" s="10" t="s">
        <v>123</v>
      </c>
      <c r="G970" s="10" t="s">
        <v>124</v>
      </c>
      <c r="H970" s="10" t="s">
        <v>2</v>
      </c>
      <c r="I970" s="10" t="s">
        <v>125</v>
      </c>
      <c r="J970" s="10" t="s">
        <v>106</v>
      </c>
      <c r="K970" s="10" t="s">
        <v>126</v>
      </c>
      <c r="L970" s="10" t="s">
        <v>127</v>
      </c>
      <c r="M970" s="10" t="s">
        <v>128</v>
      </c>
      <c r="N970" s="10"/>
      <c r="O970" s="10" t="s">
        <v>129</v>
      </c>
      <c r="P970" s="10" t="s">
        <v>130</v>
      </c>
      <c r="Q970" s="10"/>
      <c r="R970" s="10" t="s">
        <v>131</v>
      </c>
      <c r="S970" s="10" t="s">
        <v>121</v>
      </c>
      <c r="T970" s="10" t="s">
        <v>132</v>
      </c>
    </row>
    <row r="971" spans="1:20" x14ac:dyDescent="0.35">
      <c r="A971" s="10"/>
      <c r="B971" s="10"/>
      <c r="C971" s="10">
        <v>2</v>
      </c>
      <c r="D971" s="10" t="s">
        <v>99</v>
      </c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x14ac:dyDescent="0.35">
      <c r="A972" s="10" t="s">
        <v>118</v>
      </c>
      <c r="B972" s="10" t="s">
        <v>119</v>
      </c>
      <c r="C972" s="10" t="s">
        <v>120</v>
      </c>
      <c r="D972" s="10" t="s">
        <v>121</v>
      </c>
      <c r="E972" s="10" t="s">
        <v>122</v>
      </c>
      <c r="F972" s="10" t="s">
        <v>123</v>
      </c>
      <c r="G972" s="10" t="s">
        <v>124</v>
      </c>
      <c r="H972" s="10" t="s">
        <v>2</v>
      </c>
      <c r="I972" s="10" t="s">
        <v>125</v>
      </c>
      <c r="J972" s="10" t="s">
        <v>106</v>
      </c>
      <c r="K972" s="10" t="s">
        <v>126</v>
      </c>
      <c r="L972" s="10" t="s">
        <v>127</v>
      </c>
      <c r="M972" s="10" t="s">
        <v>128</v>
      </c>
      <c r="N972" s="10"/>
      <c r="O972" s="10" t="s">
        <v>129</v>
      </c>
      <c r="P972" s="10" t="s">
        <v>130</v>
      </c>
      <c r="Q972" s="10"/>
      <c r="R972" s="10" t="s">
        <v>131</v>
      </c>
      <c r="S972" s="10" t="s">
        <v>121</v>
      </c>
      <c r="T972" s="10" t="s">
        <v>132</v>
      </c>
    </row>
    <row r="973" spans="1:20" x14ac:dyDescent="0.35">
      <c r="A973" s="10"/>
      <c r="B973" s="10"/>
      <c r="C973" s="10">
        <v>2</v>
      </c>
      <c r="D973" s="10" t="s">
        <v>100</v>
      </c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x14ac:dyDescent="0.35">
      <c r="A974" s="10" t="s">
        <v>118</v>
      </c>
      <c r="B974" s="10" t="s">
        <v>119</v>
      </c>
      <c r="C974" s="10" t="s">
        <v>120</v>
      </c>
      <c r="D974" s="10" t="s">
        <v>121</v>
      </c>
      <c r="E974" s="10" t="s">
        <v>122</v>
      </c>
      <c r="F974" s="10" t="s">
        <v>123</v>
      </c>
      <c r="G974" s="10" t="s">
        <v>124</v>
      </c>
      <c r="H974" s="10" t="s">
        <v>2</v>
      </c>
      <c r="I974" s="10" t="s">
        <v>125</v>
      </c>
      <c r="J974" s="10" t="s">
        <v>106</v>
      </c>
      <c r="K974" s="10" t="s">
        <v>126</v>
      </c>
      <c r="L974" s="10" t="s">
        <v>127</v>
      </c>
      <c r="M974" s="10" t="s">
        <v>128</v>
      </c>
      <c r="N974" s="10"/>
      <c r="O974" s="10" t="s">
        <v>129</v>
      </c>
      <c r="P974" s="10" t="s">
        <v>130</v>
      </c>
      <c r="Q974" s="10"/>
      <c r="R974" s="10" t="s">
        <v>131</v>
      </c>
      <c r="S974" s="10" t="s">
        <v>121</v>
      </c>
      <c r="T974" s="10" t="s">
        <v>132</v>
      </c>
    </row>
    <row r="975" spans="1:20" x14ac:dyDescent="0.35">
      <c r="A975" s="10"/>
      <c r="B975" s="10"/>
      <c r="C975" s="10">
        <v>2</v>
      </c>
      <c r="D975" s="10" t="s">
        <v>101</v>
      </c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x14ac:dyDescent="0.35">
      <c r="A976" s="10" t="s">
        <v>118</v>
      </c>
      <c r="B976" s="10" t="s">
        <v>119</v>
      </c>
      <c r="C976" s="10" t="s">
        <v>120</v>
      </c>
      <c r="D976" s="10" t="s">
        <v>121</v>
      </c>
      <c r="E976" s="10" t="s">
        <v>122</v>
      </c>
      <c r="F976" s="10" t="s">
        <v>123</v>
      </c>
      <c r="G976" s="10" t="s">
        <v>124</v>
      </c>
      <c r="H976" s="10" t="s">
        <v>2</v>
      </c>
      <c r="I976" s="10" t="s">
        <v>125</v>
      </c>
      <c r="J976" s="10" t="s">
        <v>106</v>
      </c>
      <c r="K976" s="10" t="s">
        <v>126</v>
      </c>
      <c r="L976" s="10" t="s">
        <v>127</v>
      </c>
      <c r="M976" s="10" t="s">
        <v>128</v>
      </c>
      <c r="N976" s="10"/>
      <c r="O976" s="10" t="s">
        <v>129</v>
      </c>
      <c r="P976" s="10" t="s">
        <v>130</v>
      </c>
      <c r="Q976" s="10"/>
      <c r="R976" s="10" t="s">
        <v>131</v>
      </c>
      <c r="S976" s="10" t="s">
        <v>121</v>
      </c>
      <c r="T976" s="10" t="s">
        <v>132</v>
      </c>
    </row>
    <row r="977" spans="1:20" x14ac:dyDescent="0.35">
      <c r="A977" s="10"/>
      <c r="B977" s="10"/>
      <c r="C977" s="10">
        <v>2</v>
      </c>
      <c r="D977" s="10" t="s">
        <v>102</v>
      </c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s="8" customFormat="1" x14ac:dyDescent="0.35"/>
    <row r="979" spans="1:20" x14ac:dyDescent="0.35">
      <c r="A979" s="10" t="s">
        <v>118</v>
      </c>
      <c r="B979" s="10" t="s">
        <v>119</v>
      </c>
      <c r="C979" s="10" t="s">
        <v>120</v>
      </c>
      <c r="D979" s="10" t="s">
        <v>121</v>
      </c>
      <c r="E979" s="10" t="s">
        <v>122</v>
      </c>
      <c r="F979" s="10" t="s">
        <v>123</v>
      </c>
      <c r="G979" s="10" t="s">
        <v>124</v>
      </c>
      <c r="H979" s="10" t="s">
        <v>2</v>
      </c>
      <c r="I979" s="10" t="s">
        <v>125</v>
      </c>
      <c r="J979" s="10" t="s">
        <v>106</v>
      </c>
      <c r="K979" s="10" t="s">
        <v>126</v>
      </c>
      <c r="L979" s="10" t="s">
        <v>127</v>
      </c>
      <c r="M979" s="10" t="s">
        <v>128</v>
      </c>
      <c r="N979" s="10"/>
      <c r="O979" s="10" t="s">
        <v>129</v>
      </c>
      <c r="P979" s="10" t="s">
        <v>130</v>
      </c>
      <c r="Q979" s="10"/>
      <c r="R979" s="10" t="s">
        <v>131</v>
      </c>
      <c r="S979" s="10" t="s">
        <v>121</v>
      </c>
      <c r="T979" s="10" t="s">
        <v>132</v>
      </c>
    </row>
    <row r="980" spans="1:20" x14ac:dyDescent="0.35">
      <c r="A980" s="10"/>
      <c r="B980" s="10"/>
      <c r="C980" s="10">
        <v>3</v>
      </c>
      <c r="D980" s="10" t="s">
        <v>24</v>
      </c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x14ac:dyDescent="0.35">
      <c r="A981" s="10" t="s">
        <v>118</v>
      </c>
      <c r="B981" s="10" t="s">
        <v>119</v>
      </c>
      <c r="C981" s="10" t="s">
        <v>120</v>
      </c>
      <c r="D981" s="10" t="s">
        <v>121</v>
      </c>
      <c r="E981" s="10" t="s">
        <v>122</v>
      </c>
      <c r="F981" s="10" t="s">
        <v>123</v>
      </c>
      <c r="G981" s="10" t="s">
        <v>124</v>
      </c>
      <c r="H981" s="10" t="s">
        <v>2</v>
      </c>
      <c r="I981" s="10" t="s">
        <v>125</v>
      </c>
      <c r="J981" s="10" t="s">
        <v>106</v>
      </c>
      <c r="K981" s="10" t="s">
        <v>126</v>
      </c>
      <c r="L981" s="10" t="s">
        <v>127</v>
      </c>
      <c r="M981" s="10" t="s">
        <v>128</v>
      </c>
      <c r="N981" s="10"/>
      <c r="O981" s="10" t="s">
        <v>129</v>
      </c>
      <c r="P981" s="10" t="s">
        <v>130</v>
      </c>
      <c r="Q981" s="10"/>
      <c r="R981" s="10" t="s">
        <v>131</v>
      </c>
      <c r="S981" s="10" t="s">
        <v>121</v>
      </c>
      <c r="T981" s="10" t="s">
        <v>132</v>
      </c>
    </row>
    <row r="982" spans="1:20" x14ac:dyDescent="0.35">
      <c r="A982" s="10"/>
      <c r="B982" s="10"/>
      <c r="C982" s="10">
        <v>3</v>
      </c>
      <c r="D982" s="10" t="s">
        <v>25</v>
      </c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x14ac:dyDescent="0.35">
      <c r="A983" s="10" t="s">
        <v>118</v>
      </c>
      <c r="B983" s="10" t="s">
        <v>119</v>
      </c>
      <c r="C983" s="10" t="s">
        <v>120</v>
      </c>
      <c r="D983" s="10" t="s">
        <v>121</v>
      </c>
      <c r="E983" s="10" t="s">
        <v>122</v>
      </c>
      <c r="F983" s="10" t="s">
        <v>123</v>
      </c>
      <c r="G983" s="10" t="s">
        <v>124</v>
      </c>
      <c r="H983" s="10" t="s">
        <v>2</v>
      </c>
      <c r="I983" s="10" t="s">
        <v>125</v>
      </c>
      <c r="J983" s="10" t="s">
        <v>106</v>
      </c>
      <c r="K983" s="10" t="s">
        <v>126</v>
      </c>
      <c r="L983" s="10" t="s">
        <v>127</v>
      </c>
      <c r="M983" s="10" t="s">
        <v>128</v>
      </c>
      <c r="N983" s="10"/>
      <c r="O983" s="10" t="s">
        <v>129</v>
      </c>
      <c r="P983" s="10" t="s">
        <v>130</v>
      </c>
      <c r="Q983" s="10"/>
      <c r="R983" s="10" t="s">
        <v>131</v>
      </c>
      <c r="S983" s="10" t="s">
        <v>121</v>
      </c>
      <c r="T983" s="10" t="s">
        <v>132</v>
      </c>
    </row>
    <row r="984" spans="1:20" x14ac:dyDescent="0.35">
      <c r="A984" s="10"/>
      <c r="B984" s="10"/>
      <c r="C984" s="10">
        <v>3</v>
      </c>
      <c r="D984" s="10" t="s">
        <v>26</v>
      </c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x14ac:dyDescent="0.35">
      <c r="A985" s="10" t="s">
        <v>118</v>
      </c>
      <c r="B985" s="10" t="s">
        <v>119</v>
      </c>
      <c r="C985" s="10" t="s">
        <v>120</v>
      </c>
      <c r="D985" s="10" t="s">
        <v>121</v>
      </c>
      <c r="E985" s="10" t="s">
        <v>122</v>
      </c>
      <c r="F985" s="10" t="s">
        <v>123</v>
      </c>
      <c r="G985" s="10" t="s">
        <v>124</v>
      </c>
      <c r="H985" s="10" t="s">
        <v>2</v>
      </c>
      <c r="I985" s="10" t="s">
        <v>125</v>
      </c>
      <c r="J985" s="10" t="s">
        <v>106</v>
      </c>
      <c r="K985" s="10" t="s">
        <v>126</v>
      </c>
      <c r="L985" s="10" t="s">
        <v>127</v>
      </c>
      <c r="M985" s="10" t="s">
        <v>128</v>
      </c>
      <c r="N985" s="10"/>
      <c r="O985" s="10" t="s">
        <v>129</v>
      </c>
      <c r="P985" s="10" t="s">
        <v>130</v>
      </c>
      <c r="Q985" s="10"/>
      <c r="R985" s="10" t="s">
        <v>131</v>
      </c>
      <c r="S985" s="10" t="s">
        <v>121</v>
      </c>
      <c r="T985" s="10" t="s">
        <v>132</v>
      </c>
    </row>
    <row r="986" spans="1:20" x14ac:dyDescent="0.35">
      <c r="A986" s="10"/>
      <c r="B986" s="10"/>
      <c r="C986" s="10">
        <v>3</v>
      </c>
      <c r="D986" s="10" t="s">
        <v>27</v>
      </c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x14ac:dyDescent="0.35">
      <c r="A987" s="10" t="s">
        <v>118</v>
      </c>
      <c r="B987" s="10" t="s">
        <v>119</v>
      </c>
      <c r="C987" s="10" t="s">
        <v>120</v>
      </c>
      <c r="D987" s="10" t="s">
        <v>121</v>
      </c>
      <c r="E987" s="10" t="s">
        <v>122</v>
      </c>
      <c r="F987" s="10" t="s">
        <v>123</v>
      </c>
      <c r="G987" s="10" t="s">
        <v>124</v>
      </c>
      <c r="H987" s="10" t="s">
        <v>2</v>
      </c>
      <c r="I987" s="10" t="s">
        <v>125</v>
      </c>
      <c r="J987" s="10" t="s">
        <v>106</v>
      </c>
      <c r="K987" s="10" t="s">
        <v>126</v>
      </c>
      <c r="L987" s="10" t="s">
        <v>127</v>
      </c>
      <c r="M987" s="10" t="s">
        <v>128</v>
      </c>
      <c r="N987" s="10"/>
      <c r="O987" s="10" t="s">
        <v>129</v>
      </c>
      <c r="P987" s="10" t="s">
        <v>130</v>
      </c>
      <c r="Q987" s="10"/>
      <c r="R987" s="10" t="s">
        <v>131</v>
      </c>
      <c r="S987" s="10" t="s">
        <v>121</v>
      </c>
      <c r="T987" s="10" t="s">
        <v>132</v>
      </c>
    </row>
    <row r="988" spans="1:20" x14ac:dyDescent="0.35">
      <c r="A988" s="10"/>
      <c r="B988" s="10"/>
      <c r="C988" s="10">
        <v>3</v>
      </c>
      <c r="D988" s="10" t="s">
        <v>28</v>
      </c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x14ac:dyDescent="0.35">
      <c r="A989" s="10" t="s">
        <v>118</v>
      </c>
      <c r="B989" s="10" t="s">
        <v>119</v>
      </c>
      <c r="C989" s="10" t="s">
        <v>120</v>
      </c>
      <c r="D989" s="10" t="s">
        <v>121</v>
      </c>
      <c r="E989" s="10" t="s">
        <v>122</v>
      </c>
      <c r="F989" s="10" t="s">
        <v>123</v>
      </c>
      <c r="G989" s="10" t="s">
        <v>124</v>
      </c>
      <c r="H989" s="10" t="s">
        <v>2</v>
      </c>
      <c r="I989" s="10" t="s">
        <v>125</v>
      </c>
      <c r="J989" s="10" t="s">
        <v>106</v>
      </c>
      <c r="K989" s="10" t="s">
        <v>126</v>
      </c>
      <c r="L989" s="10" t="s">
        <v>127</v>
      </c>
      <c r="M989" s="10" t="s">
        <v>128</v>
      </c>
      <c r="N989" s="10"/>
      <c r="O989" s="10" t="s">
        <v>129</v>
      </c>
      <c r="P989" s="10" t="s">
        <v>130</v>
      </c>
      <c r="Q989" s="10"/>
      <c r="R989" s="10" t="s">
        <v>131</v>
      </c>
      <c r="S989" s="10" t="s">
        <v>121</v>
      </c>
      <c r="T989" s="10" t="s">
        <v>132</v>
      </c>
    </row>
    <row r="990" spans="1:20" x14ac:dyDescent="0.35">
      <c r="A990" s="10"/>
      <c r="B990" s="10"/>
      <c r="C990" s="10">
        <v>3</v>
      </c>
      <c r="D990" s="10" t="s">
        <v>29</v>
      </c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x14ac:dyDescent="0.35">
      <c r="A991" s="10" t="s">
        <v>118</v>
      </c>
      <c r="B991" s="10" t="s">
        <v>119</v>
      </c>
      <c r="C991" s="10" t="s">
        <v>120</v>
      </c>
      <c r="D991" s="10" t="s">
        <v>121</v>
      </c>
      <c r="E991" s="10" t="s">
        <v>122</v>
      </c>
      <c r="F991" s="10" t="s">
        <v>123</v>
      </c>
      <c r="G991" s="10" t="s">
        <v>124</v>
      </c>
      <c r="H991" s="10" t="s">
        <v>2</v>
      </c>
      <c r="I991" s="10" t="s">
        <v>125</v>
      </c>
      <c r="J991" s="10" t="s">
        <v>106</v>
      </c>
      <c r="K991" s="10" t="s">
        <v>126</v>
      </c>
      <c r="L991" s="10" t="s">
        <v>127</v>
      </c>
      <c r="M991" s="10" t="s">
        <v>128</v>
      </c>
      <c r="N991" s="10"/>
      <c r="O991" s="10" t="s">
        <v>129</v>
      </c>
      <c r="P991" s="10" t="s">
        <v>130</v>
      </c>
      <c r="Q991" s="10"/>
      <c r="R991" s="10" t="s">
        <v>131</v>
      </c>
      <c r="S991" s="10" t="s">
        <v>121</v>
      </c>
      <c r="T991" s="10" t="s">
        <v>132</v>
      </c>
    </row>
    <row r="992" spans="1:20" x14ac:dyDescent="0.35">
      <c r="A992" s="10"/>
      <c r="B992" s="10"/>
      <c r="C992" s="10">
        <v>3</v>
      </c>
      <c r="D992" s="10" t="s">
        <v>30</v>
      </c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x14ac:dyDescent="0.35">
      <c r="A993" s="10" t="s">
        <v>118</v>
      </c>
      <c r="B993" s="10" t="s">
        <v>119</v>
      </c>
      <c r="C993" s="10" t="s">
        <v>120</v>
      </c>
      <c r="D993" s="10" t="s">
        <v>121</v>
      </c>
      <c r="E993" s="10" t="s">
        <v>122</v>
      </c>
      <c r="F993" s="10" t="s">
        <v>123</v>
      </c>
      <c r="G993" s="10" t="s">
        <v>124</v>
      </c>
      <c r="H993" s="10" t="s">
        <v>2</v>
      </c>
      <c r="I993" s="10" t="s">
        <v>125</v>
      </c>
      <c r="J993" s="10" t="s">
        <v>106</v>
      </c>
      <c r="K993" s="10" t="s">
        <v>126</v>
      </c>
      <c r="L993" s="10" t="s">
        <v>127</v>
      </c>
      <c r="M993" s="10" t="s">
        <v>128</v>
      </c>
      <c r="N993" s="10"/>
      <c r="O993" s="10" t="s">
        <v>129</v>
      </c>
      <c r="P993" s="10" t="s">
        <v>130</v>
      </c>
      <c r="Q993" s="10"/>
      <c r="R993" s="10" t="s">
        <v>131</v>
      </c>
      <c r="S993" s="10" t="s">
        <v>121</v>
      </c>
      <c r="T993" s="10" t="s">
        <v>132</v>
      </c>
    </row>
    <row r="994" spans="1:20" x14ac:dyDescent="0.35">
      <c r="A994" s="10"/>
      <c r="B994" s="10"/>
      <c r="C994" s="10">
        <v>3</v>
      </c>
      <c r="D994" s="10" t="s">
        <v>31</v>
      </c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x14ac:dyDescent="0.35">
      <c r="A995" s="10" t="s">
        <v>118</v>
      </c>
      <c r="B995" s="10" t="s">
        <v>119</v>
      </c>
      <c r="C995" s="10" t="s">
        <v>120</v>
      </c>
      <c r="D995" s="10" t="s">
        <v>121</v>
      </c>
      <c r="E995" s="10" t="s">
        <v>122</v>
      </c>
      <c r="F995" s="10" t="s">
        <v>123</v>
      </c>
      <c r="G995" s="10" t="s">
        <v>124</v>
      </c>
      <c r="H995" s="10" t="s">
        <v>2</v>
      </c>
      <c r="I995" s="10" t="s">
        <v>125</v>
      </c>
      <c r="J995" s="10" t="s">
        <v>106</v>
      </c>
      <c r="K995" s="10" t="s">
        <v>126</v>
      </c>
      <c r="L995" s="10" t="s">
        <v>127</v>
      </c>
      <c r="M995" s="10" t="s">
        <v>128</v>
      </c>
      <c r="N995" s="10"/>
      <c r="O995" s="10" t="s">
        <v>129</v>
      </c>
      <c r="P995" s="10" t="s">
        <v>130</v>
      </c>
      <c r="Q995" s="10"/>
      <c r="R995" s="10" t="s">
        <v>131</v>
      </c>
      <c r="S995" s="10" t="s">
        <v>121</v>
      </c>
      <c r="T995" s="10" t="s">
        <v>132</v>
      </c>
    </row>
    <row r="996" spans="1:20" x14ac:dyDescent="0.35">
      <c r="A996" s="10"/>
      <c r="B996" s="10"/>
      <c r="C996" s="10">
        <v>3</v>
      </c>
      <c r="D996" s="10" t="s">
        <v>32</v>
      </c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x14ac:dyDescent="0.35">
      <c r="A997" s="10" t="s">
        <v>118</v>
      </c>
      <c r="B997" s="10" t="s">
        <v>119</v>
      </c>
      <c r="C997" s="10" t="s">
        <v>120</v>
      </c>
      <c r="D997" s="10" t="s">
        <v>121</v>
      </c>
      <c r="E997" s="10" t="s">
        <v>122</v>
      </c>
      <c r="F997" s="10" t="s">
        <v>123</v>
      </c>
      <c r="G997" s="10" t="s">
        <v>124</v>
      </c>
      <c r="H997" s="10" t="s">
        <v>2</v>
      </c>
      <c r="I997" s="10" t="s">
        <v>125</v>
      </c>
      <c r="J997" s="10" t="s">
        <v>106</v>
      </c>
      <c r="K997" s="10" t="s">
        <v>126</v>
      </c>
      <c r="L997" s="10" t="s">
        <v>127</v>
      </c>
      <c r="M997" s="10" t="s">
        <v>128</v>
      </c>
      <c r="N997" s="10"/>
      <c r="O997" s="10" t="s">
        <v>129</v>
      </c>
      <c r="P997" s="10" t="s">
        <v>130</v>
      </c>
      <c r="Q997" s="10"/>
      <c r="R997" s="10" t="s">
        <v>131</v>
      </c>
      <c r="S997" s="10" t="s">
        <v>121</v>
      </c>
      <c r="T997" s="10" t="s">
        <v>132</v>
      </c>
    </row>
    <row r="998" spans="1:20" x14ac:dyDescent="0.35">
      <c r="A998" s="10"/>
      <c r="B998" s="10"/>
      <c r="C998" s="10">
        <v>3</v>
      </c>
      <c r="D998" s="10" t="s">
        <v>33</v>
      </c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x14ac:dyDescent="0.35">
      <c r="A999" s="10" t="s">
        <v>118</v>
      </c>
      <c r="B999" s="10" t="s">
        <v>119</v>
      </c>
      <c r="C999" s="10" t="s">
        <v>120</v>
      </c>
      <c r="D999" s="10" t="s">
        <v>121</v>
      </c>
      <c r="E999" s="10" t="s">
        <v>122</v>
      </c>
      <c r="F999" s="10" t="s">
        <v>123</v>
      </c>
      <c r="G999" s="10" t="s">
        <v>124</v>
      </c>
      <c r="H999" s="10" t="s">
        <v>2</v>
      </c>
      <c r="I999" s="10" t="s">
        <v>125</v>
      </c>
      <c r="J999" s="10" t="s">
        <v>106</v>
      </c>
      <c r="K999" s="10" t="s">
        <v>126</v>
      </c>
      <c r="L999" s="10" t="s">
        <v>127</v>
      </c>
      <c r="M999" s="10" t="s">
        <v>128</v>
      </c>
      <c r="N999" s="10"/>
      <c r="O999" s="10" t="s">
        <v>129</v>
      </c>
      <c r="P999" s="10" t="s">
        <v>130</v>
      </c>
      <c r="Q999" s="10"/>
      <c r="R999" s="10" t="s">
        <v>131</v>
      </c>
      <c r="S999" s="10" t="s">
        <v>121</v>
      </c>
      <c r="T999" s="10" t="s">
        <v>132</v>
      </c>
    </row>
    <row r="1000" spans="1:20" x14ac:dyDescent="0.35">
      <c r="A1000" s="10"/>
      <c r="B1000" s="10"/>
      <c r="C1000" s="10">
        <v>3</v>
      </c>
      <c r="D1000" s="10" t="s">
        <v>34</v>
      </c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  <row r="1001" spans="1:20" x14ac:dyDescent="0.35">
      <c r="A1001" s="10" t="s">
        <v>118</v>
      </c>
      <c r="B1001" s="10" t="s">
        <v>119</v>
      </c>
      <c r="C1001" s="10" t="s">
        <v>120</v>
      </c>
      <c r="D1001" s="10" t="s">
        <v>121</v>
      </c>
      <c r="E1001" s="10" t="s">
        <v>122</v>
      </c>
      <c r="F1001" s="10" t="s">
        <v>123</v>
      </c>
      <c r="G1001" s="10" t="s">
        <v>124</v>
      </c>
      <c r="H1001" s="10" t="s">
        <v>2</v>
      </c>
      <c r="I1001" s="10" t="s">
        <v>125</v>
      </c>
      <c r="J1001" s="10" t="s">
        <v>106</v>
      </c>
      <c r="K1001" s="10" t="s">
        <v>126</v>
      </c>
      <c r="L1001" s="10" t="s">
        <v>127</v>
      </c>
      <c r="M1001" s="10" t="s">
        <v>128</v>
      </c>
      <c r="N1001" s="10"/>
      <c r="O1001" s="10" t="s">
        <v>129</v>
      </c>
      <c r="P1001" s="10" t="s">
        <v>130</v>
      </c>
      <c r="Q1001" s="10"/>
      <c r="R1001" s="10" t="s">
        <v>131</v>
      </c>
      <c r="S1001" s="10" t="s">
        <v>121</v>
      </c>
      <c r="T1001" s="10" t="s">
        <v>132</v>
      </c>
    </row>
    <row r="1002" spans="1:20" x14ac:dyDescent="0.35">
      <c r="A1002" s="10"/>
      <c r="B1002" s="10"/>
      <c r="C1002" s="10">
        <v>3</v>
      </c>
      <c r="D1002" s="10" t="s">
        <v>35</v>
      </c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</row>
    <row r="1003" spans="1:20" x14ac:dyDescent="0.35">
      <c r="A1003" s="10" t="s">
        <v>118</v>
      </c>
      <c r="B1003" s="10" t="s">
        <v>119</v>
      </c>
      <c r="C1003" s="10" t="s">
        <v>120</v>
      </c>
      <c r="D1003" s="10" t="s">
        <v>121</v>
      </c>
      <c r="E1003" s="10" t="s">
        <v>122</v>
      </c>
      <c r="F1003" s="10" t="s">
        <v>123</v>
      </c>
      <c r="G1003" s="10" t="s">
        <v>124</v>
      </c>
      <c r="H1003" s="10" t="s">
        <v>2</v>
      </c>
      <c r="I1003" s="10" t="s">
        <v>125</v>
      </c>
      <c r="J1003" s="10" t="s">
        <v>106</v>
      </c>
      <c r="K1003" s="10" t="s">
        <v>126</v>
      </c>
      <c r="L1003" s="10" t="s">
        <v>127</v>
      </c>
      <c r="M1003" s="10" t="s">
        <v>128</v>
      </c>
      <c r="N1003" s="10"/>
      <c r="O1003" s="10" t="s">
        <v>129</v>
      </c>
      <c r="P1003" s="10" t="s">
        <v>130</v>
      </c>
      <c r="Q1003" s="10"/>
      <c r="R1003" s="10" t="s">
        <v>131</v>
      </c>
      <c r="S1003" s="10" t="s">
        <v>121</v>
      </c>
      <c r="T1003" s="10" t="s">
        <v>132</v>
      </c>
    </row>
    <row r="1004" spans="1:20" x14ac:dyDescent="0.35">
      <c r="A1004" s="10"/>
      <c r="B1004" s="10"/>
      <c r="C1004" s="10">
        <v>3</v>
      </c>
      <c r="D1004" s="10" t="s">
        <v>36</v>
      </c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</row>
    <row r="1005" spans="1:20" x14ac:dyDescent="0.35">
      <c r="A1005" s="10" t="s">
        <v>118</v>
      </c>
      <c r="B1005" s="10" t="s">
        <v>119</v>
      </c>
      <c r="C1005" s="10" t="s">
        <v>120</v>
      </c>
      <c r="D1005" s="10" t="s">
        <v>121</v>
      </c>
      <c r="E1005" s="10" t="s">
        <v>122</v>
      </c>
      <c r="F1005" s="10" t="s">
        <v>123</v>
      </c>
      <c r="G1005" s="10" t="s">
        <v>124</v>
      </c>
      <c r="H1005" s="10" t="s">
        <v>2</v>
      </c>
      <c r="I1005" s="10" t="s">
        <v>125</v>
      </c>
      <c r="J1005" s="10" t="s">
        <v>106</v>
      </c>
      <c r="K1005" s="10" t="s">
        <v>126</v>
      </c>
      <c r="L1005" s="10" t="s">
        <v>127</v>
      </c>
      <c r="M1005" s="10" t="s">
        <v>128</v>
      </c>
      <c r="N1005" s="10"/>
      <c r="O1005" s="10" t="s">
        <v>129</v>
      </c>
      <c r="P1005" s="10" t="s">
        <v>130</v>
      </c>
      <c r="Q1005" s="10"/>
      <c r="R1005" s="10" t="s">
        <v>131</v>
      </c>
      <c r="S1005" s="10" t="s">
        <v>121</v>
      </c>
      <c r="T1005" s="10" t="s">
        <v>132</v>
      </c>
    </row>
    <row r="1006" spans="1:20" x14ac:dyDescent="0.35">
      <c r="A1006" s="10"/>
      <c r="B1006" s="10"/>
      <c r="C1006" s="10">
        <v>3</v>
      </c>
      <c r="D1006" s="10" t="s">
        <v>37</v>
      </c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  <c r="T1006" s="10"/>
    </row>
    <row r="1007" spans="1:20" x14ac:dyDescent="0.35">
      <c r="A1007" s="10" t="s">
        <v>118</v>
      </c>
      <c r="B1007" s="10" t="s">
        <v>119</v>
      </c>
      <c r="C1007" s="10" t="s">
        <v>120</v>
      </c>
      <c r="D1007" s="10" t="s">
        <v>121</v>
      </c>
      <c r="E1007" s="10" t="s">
        <v>122</v>
      </c>
      <c r="F1007" s="10" t="s">
        <v>123</v>
      </c>
      <c r="G1007" s="10" t="s">
        <v>124</v>
      </c>
      <c r="H1007" s="10" t="s">
        <v>2</v>
      </c>
      <c r="I1007" s="10" t="s">
        <v>125</v>
      </c>
      <c r="J1007" s="10" t="s">
        <v>106</v>
      </c>
      <c r="K1007" s="10" t="s">
        <v>126</v>
      </c>
      <c r="L1007" s="10" t="s">
        <v>127</v>
      </c>
      <c r="M1007" s="10" t="s">
        <v>128</v>
      </c>
      <c r="N1007" s="10"/>
      <c r="O1007" s="10" t="s">
        <v>129</v>
      </c>
      <c r="P1007" s="10" t="s">
        <v>130</v>
      </c>
      <c r="Q1007" s="10"/>
      <c r="R1007" s="10" t="s">
        <v>131</v>
      </c>
      <c r="S1007" s="10" t="s">
        <v>121</v>
      </c>
      <c r="T1007" s="10" t="s">
        <v>132</v>
      </c>
    </row>
    <row r="1008" spans="1:20" x14ac:dyDescent="0.35">
      <c r="A1008" s="10"/>
      <c r="B1008" s="10"/>
      <c r="C1008" s="10">
        <v>3</v>
      </c>
      <c r="D1008" s="10" t="s">
        <v>38</v>
      </c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  <c r="T1008" s="10"/>
    </row>
    <row r="1009" spans="1:20" x14ac:dyDescent="0.35">
      <c r="A1009" s="10" t="s">
        <v>118</v>
      </c>
      <c r="B1009" s="10" t="s">
        <v>119</v>
      </c>
      <c r="C1009" s="10" t="s">
        <v>120</v>
      </c>
      <c r="D1009" s="10" t="s">
        <v>121</v>
      </c>
      <c r="E1009" s="10" t="s">
        <v>122</v>
      </c>
      <c r="F1009" s="10" t="s">
        <v>123</v>
      </c>
      <c r="G1009" s="10" t="s">
        <v>124</v>
      </c>
      <c r="H1009" s="10" t="s">
        <v>2</v>
      </c>
      <c r="I1009" s="10" t="s">
        <v>125</v>
      </c>
      <c r="J1009" s="10" t="s">
        <v>106</v>
      </c>
      <c r="K1009" s="10" t="s">
        <v>126</v>
      </c>
      <c r="L1009" s="10" t="s">
        <v>127</v>
      </c>
      <c r="M1009" s="10" t="s">
        <v>128</v>
      </c>
      <c r="N1009" s="10"/>
      <c r="O1009" s="10" t="s">
        <v>129</v>
      </c>
      <c r="P1009" s="10" t="s">
        <v>130</v>
      </c>
      <c r="Q1009" s="10"/>
      <c r="R1009" s="10" t="s">
        <v>131</v>
      </c>
      <c r="S1009" s="10" t="s">
        <v>121</v>
      </c>
      <c r="T1009" s="10" t="s">
        <v>132</v>
      </c>
    </row>
    <row r="1010" spans="1:20" x14ac:dyDescent="0.35">
      <c r="A1010" s="10"/>
      <c r="B1010" s="10"/>
      <c r="C1010" s="10">
        <v>3</v>
      </c>
      <c r="D1010" s="10" t="s">
        <v>39</v>
      </c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  <c r="T1010" s="10"/>
    </row>
    <row r="1011" spans="1:20" x14ac:dyDescent="0.35">
      <c r="A1011" s="10" t="s">
        <v>118</v>
      </c>
      <c r="B1011" s="10" t="s">
        <v>119</v>
      </c>
      <c r="C1011" s="10" t="s">
        <v>120</v>
      </c>
      <c r="D1011" s="10" t="s">
        <v>121</v>
      </c>
      <c r="E1011" s="10" t="s">
        <v>122</v>
      </c>
      <c r="F1011" s="10" t="s">
        <v>123</v>
      </c>
      <c r="G1011" s="10" t="s">
        <v>124</v>
      </c>
      <c r="H1011" s="10" t="s">
        <v>2</v>
      </c>
      <c r="I1011" s="10" t="s">
        <v>125</v>
      </c>
      <c r="J1011" s="10" t="s">
        <v>106</v>
      </c>
      <c r="K1011" s="10" t="s">
        <v>126</v>
      </c>
      <c r="L1011" s="10" t="s">
        <v>127</v>
      </c>
      <c r="M1011" s="10" t="s">
        <v>128</v>
      </c>
      <c r="N1011" s="10"/>
      <c r="O1011" s="10" t="s">
        <v>129</v>
      </c>
      <c r="P1011" s="10" t="s">
        <v>130</v>
      </c>
      <c r="Q1011" s="10"/>
      <c r="R1011" s="10" t="s">
        <v>131</v>
      </c>
      <c r="S1011" s="10" t="s">
        <v>121</v>
      </c>
      <c r="T1011" s="10" t="s">
        <v>132</v>
      </c>
    </row>
    <row r="1012" spans="1:20" x14ac:dyDescent="0.35">
      <c r="A1012" s="10"/>
      <c r="B1012" s="10"/>
      <c r="C1012" s="10">
        <v>3</v>
      </c>
      <c r="D1012" s="10" t="s">
        <v>40</v>
      </c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  <c r="T1012" s="10"/>
    </row>
    <row r="1013" spans="1:20" x14ac:dyDescent="0.35">
      <c r="A1013" s="10" t="s">
        <v>118</v>
      </c>
      <c r="B1013" s="10" t="s">
        <v>119</v>
      </c>
      <c r="C1013" s="10" t="s">
        <v>120</v>
      </c>
      <c r="D1013" s="10" t="s">
        <v>121</v>
      </c>
      <c r="E1013" s="10" t="s">
        <v>122</v>
      </c>
      <c r="F1013" s="10" t="s">
        <v>123</v>
      </c>
      <c r="G1013" s="10" t="s">
        <v>124</v>
      </c>
      <c r="H1013" s="10" t="s">
        <v>2</v>
      </c>
      <c r="I1013" s="10" t="s">
        <v>125</v>
      </c>
      <c r="J1013" s="10" t="s">
        <v>106</v>
      </c>
      <c r="K1013" s="10" t="s">
        <v>126</v>
      </c>
      <c r="L1013" s="10" t="s">
        <v>127</v>
      </c>
      <c r="M1013" s="10" t="s">
        <v>128</v>
      </c>
      <c r="N1013" s="10"/>
      <c r="O1013" s="10" t="s">
        <v>129</v>
      </c>
      <c r="P1013" s="10" t="s">
        <v>130</v>
      </c>
      <c r="Q1013" s="10"/>
      <c r="R1013" s="10" t="s">
        <v>131</v>
      </c>
      <c r="S1013" s="10" t="s">
        <v>121</v>
      </c>
      <c r="T1013" s="10" t="s">
        <v>132</v>
      </c>
    </row>
    <row r="1014" spans="1:20" x14ac:dyDescent="0.35">
      <c r="A1014" s="10"/>
      <c r="B1014" s="10"/>
      <c r="C1014" s="10">
        <v>3</v>
      </c>
      <c r="D1014" s="10" t="s">
        <v>41</v>
      </c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  <c r="T1014" s="10"/>
    </row>
    <row r="1015" spans="1:20" x14ac:dyDescent="0.35">
      <c r="A1015" s="10" t="s">
        <v>118</v>
      </c>
      <c r="B1015" s="10" t="s">
        <v>119</v>
      </c>
      <c r="C1015" s="10" t="s">
        <v>120</v>
      </c>
      <c r="D1015" s="10" t="s">
        <v>121</v>
      </c>
      <c r="E1015" s="10" t="s">
        <v>122</v>
      </c>
      <c r="F1015" s="10" t="s">
        <v>123</v>
      </c>
      <c r="G1015" s="10" t="s">
        <v>124</v>
      </c>
      <c r="H1015" s="10" t="s">
        <v>2</v>
      </c>
      <c r="I1015" s="10" t="s">
        <v>125</v>
      </c>
      <c r="J1015" s="10" t="s">
        <v>106</v>
      </c>
      <c r="K1015" s="10" t="s">
        <v>126</v>
      </c>
      <c r="L1015" s="10" t="s">
        <v>127</v>
      </c>
      <c r="M1015" s="10" t="s">
        <v>128</v>
      </c>
      <c r="N1015" s="10"/>
      <c r="O1015" s="10" t="s">
        <v>129</v>
      </c>
      <c r="P1015" s="10" t="s">
        <v>130</v>
      </c>
      <c r="Q1015" s="10"/>
      <c r="R1015" s="10" t="s">
        <v>131</v>
      </c>
      <c r="S1015" s="10" t="s">
        <v>121</v>
      </c>
      <c r="T1015" s="10" t="s">
        <v>132</v>
      </c>
    </row>
    <row r="1016" spans="1:20" x14ac:dyDescent="0.35">
      <c r="A1016" s="10"/>
      <c r="B1016" s="10"/>
      <c r="C1016" s="10">
        <v>3</v>
      </c>
      <c r="D1016" s="10" t="s">
        <v>42</v>
      </c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  <c r="T1016" s="10"/>
    </row>
    <row r="1017" spans="1:20" x14ac:dyDescent="0.35">
      <c r="A1017" s="10" t="s">
        <v>118</v>
      </c>
      <c r="B1017" s="10" t="s">
        <v>119</v>
      </c>
      <c r="C1017" s="10" t="s">
        <v>120</v>
      </c>
      <c r="D1017" s="10" t="s">
        <v>121</v>
      </c>
      <c r="E1017" s="10" t="s">
        <v>122</v>
      </c>
      <c r="F1017" s="10" t="s">
        <v>123</v>
      </c>
      <c r="G1017" s="10" t="s">
        <v>124</v>
      </c>
      <c r="H1017" s="10" t="s">
        <v>2</v>
      </c>
      <c r="I1017" s="10" t="s">
        <v>125</v>
      </c>
      <c r="J1017" s="10" t="s">
        <v>106</v>
      </c>
      <c r="K1017" s="10" t="s">
        <v>126</v>
      </c>
      <c r="L1017" s="10" t="s">
        <v>127</v>
      </c>
      <c r="M1017" s="10" t="s">
        <v>128</v>
      </c>
      <c r="N1017" s="10"/>
      <c r="O1017" s="10" t="s">
        <v>129</v>
      </c>
      <c r="P1017" s="10" t="s">
        <v>130</v>
      </c>
      <c r="Q1017" s="10"/>
      <c r="R1017" s="10" t="s">
        <v>131</v>
      </c>
      <c r="S1017" s="10" t="s">
        <v>121</v>
      </c>
      <c r="T1017" s="10" t="s">
        <v>132</v>
      </c>
    </row>
    <row r="1018" spans="1:20" x14ac:dyDescent="0.35">
      <c r="A1018" s="10"/>
      <c r="B1018" s="10"/>
      <c r="C1018" s="10">
        <v>3</v>
      </c>
      <c r="D1018" s="10" t="s">
        <v>43</v>
      </c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  <c r="T1018" s="10"/>
    </row>
    <row r="1019" spans="1:20" x14ac:dyDescent="0.35">
      <c r="A1019" s="10" t="s">
        <v>118</v>
      </c>
      <c r="B1019" s="10" t="s">
        <v>119</v>
      </c>
      <c r="C1019" s="10" t="s">
        <v>120</v>
      </c>
      <c r="D1019" s="10" t="s">
        <v>121</v>
      </c>
      <c r="E1019" s="10" t="s">
        <v>122</v>
      </c>
      <c r="F1019" s="10" t="s">
        <v>123</v>
      </c>
      <c r="G1019" s="10" t="s">
        <v>124</v>
      </c>
      <c r="H1019" s="10" t="s">
        <v>2</v>
      </c>
      <c r="I1019" s="10" t="s">
        <v>125</v>
      </c>
      <c r="J1019" s="10" t="s">
        <v>106</v>
      </c>
      <c r="K1019" s="10" t="s">
        <v>126</v>
      </c>
      <c r="L1019" s="10" t="s">
        <v>127</v>
      </c>
      <c r="M1019" s="10" t="s">
        <v>128</v>
      </c>
      <c r="N1019" s="10"/>
      <c r="O1019" s="10" t="s">
        <v>129</v>
      </c>
      <c r="P1019" s="10" t="s">
        <v>130</v>
      </c>
      <c r="Q1019" s="10"/>
      <c r="R1019" s="10" t="s">
        <v>131</v>
      </c>
      <c r="S1019" s="10" t="s">
        <v>121</v>
      </c>
      <c r="T1019" s="10" t="s">
        <v>132</v>
      </c>
    </row>
    <row r="1020" spans="1:20" x14ac:dyDescent="0.35">
      <c r="A1020" s="10"/>
      <c r="B1020" s="10"/>
      <c r="C1020" s="10">
        <v>3</v>
      </c>
      <c r="D1020" s="10" t="s">
        <v>44</v>
      </c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  <c r="T1020" s="10"/>
    </row>
    <row r="1021" spans="1:20" x14ac:dyDescent="0.35">
      <c r="A1021" s="10" t="s">
        <v>118</v>
      </c>
      <c r="B1021" s="10" t="s">
        <v>119</v>
      </c>
      <c r="C1021" s="10" t="s">
        <v>120</v>
      </c>
      <c r="D1021" s="10" t="s">
        <v>121</v>
      </c>
      <c r="E1021" s="10" t="s">
        <v>122</v>
      </c>
      <c r="F1021" s="10" t="s">
        <v>123</v>
      </c>
      <c r="G1021" s="10" t="s">
        <v>124</v>
      </c>
      <c r="H1021" s="10" t="s">
        <v>2</v>
      </c>
      <c r="I1021" s="10" t="s">
        <v>125</v>
      </c>
      <c r="J1021" s="10" t="s">
        <v>106</v>
      </c>
      <c r="K1021" s="10" t="s">
        <v>126</v>
      </c>
      <c r="L1021" s="10" t="s">
        <v>127</v>
      </c>
      <c r="M1021" s="10" t="s">
        <v>128</v>
      </c>
      <c r="N1021" s="10"/>
      <c r="O1021" s="10" t="s">
        <v>129</v>
      </c>
      <c r="P1021" s="10" t="s">
        <v>130</v>
      </c>
      <c r="Q1021" s="10"/>
      <c r="R1021" s="10" t="s">
        <v>131</v>
      </c>
      <c r="S1021" s="10" t="s">
        <v>121</v>
      </c>
      <c r="T1021" s="10" t="s">
        <v>132</v>
      </c>
    </row>
    <row r="1022" spans="1:20" x14ac:dyDescent="0.35">
      <c r="A1022" s="10"/>
      <c r="B1022" s="10"/>
      <c r="C1022" s="10">
        <v>3</v>
      </c>
      <c r="D1022" s="10" t="s">
        <v>45</v>
      </c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  <c r="T1022" s="10"/>
    </row>
    <row r="1023" spans="1:20" x14ac:dyDescent="0.35">
      <c r="A1023" s="10" t="s">
        <v>118</v>
      </c>
      <c r="B1023" s="10" t="s">
        <v>119</v>
      </c>
      <c r="C1023" s="10" t="s">
        <v>120</v>
      </c>
      <c r="D1023" s="10" t="s">
        <v>121</v>
      </c>
      <c r="E1023" s="10" t="s">
        <v>122</v>
      </c>
      <c r="F1023" s="10" t="s">
        <v>123</v>
      </c>
      <c r="G1023" s="10" t="s">
        <v>124</v>
      </c>
      <c r="H1023" s="10" t="s">
        <v>2</v>
      </c>
      <c r="I1023" s="10" t="s">
        <v>125</v>
      </c>
      <c r="J1023" s="10" t="s">
        <v>106</v>
      </c>
      <c r="K1023" s="10" t="s">
        <v>126</v>
      </c>
      <c r="L1023" s="10" t="s">
        <v>127</v>
      </c>
      <c r="M1023" s="10" t="s">
        <v>128</v>
      </c>
      <c r="N1023" s="10"/>
      <c r="O1023" s="10" t="s">
        <v>129</v>
      </c>
      <c r="P1023" s="10" t="s">
        <v>130</v>
      </c>
      <c r="Q1023" s="10"/>
      <c r="R1023" s="10" t="s">
        <v>131</v>
      </c>
      <c r="S1023" s="10" t="s">
        <v>121</v>
      </c>
      <c r="T1023" s="10" t="s">
        <v>132</v>
      </c>
    </row>
    <row r="1024" spans="1:20" x14ac:dyDescent="0.35">
      <c r="A1024" s="10"/>
      <c r="B1024" s="10"/>
      <c r="C1024" s="10">
        <v>3</v>
      </c>
      <c r="D1024" s="10" t="s">
        <v>46</v>
      </c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  <c r="T1024" s="10"/>
    </row>
    <row r="1025" spans="1:20" x14ac:dyDescent="0.35">
      <c r="A1025" s="10" t="s">
        <v>118</v>
      </c>
      <c r="B1025" s="10" t="s">
        <v>119</v>
      </c>
      <c r="C1025" s="10" t="s">
        <v>120</v>
      </c>
      <c r="D1025" s="10" t="s">
        <v>121</v>
      </c>
      <c r="E1025" s="10" t="s">
        <v>122</v>
      </c>
      <c r="F1025" s="10" t="s">
        <v>123</v>
      </c>
      <c r="G1025" s="10" t="s">
        <v>124</v>
      </c>
      <c r="H1025" s="10" t="s">
        <v>2</v>
      </c>
      <c r="I1025" s="10" t="s">
        <v>125</v>
      </c>
      <c r="J1025" s="10" t="s">
        <v>106</v>
      </c>
      <c r="K1025" s="10" t="s">
        <v>126</v>
      </c>
      <c r="L1025" s="10" t="s">
        <v>127</v>
      </c>
      <c r="M1025" s="10" t="s">
        <v>128</v>
      </c>
      <c r="N1025" s="10"/>
      <c r="O1025" s="10" t="s">
        <v>129</v>
      </c>
      <c r="P1025" s="10" t="s">
        <v>130</v>
      </c>
      <c r="Q1025" s="10"/>
      <c r="R1025" s="10" t="s">
        <v>131</v>
      </c>
      <c r="S1025" s="10" t="s">
        <v>121</v>
      </c>
      <c r="T1025" s="10" t="s">
        <v>132</v>
      </c>
    </row>
    <row r="1026" spans="1:20" x14ac:dyDescent="0.35">
      <c r="A1026" s="10"/>
      <c r="B1026" s="10"/>
      <c r="C1026" s="10">
        <v>3</v>
      </c>
      <c r="D1026" s="10" t="s">
        <v>47</v>
      </c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  <c r="T1026" s="10"/>
    </row>
    <row r="1027" spans="1:20" x14ac:dyDescent="0.35">
      <c r="A1027" s="10" t="s">
        <v>118</v>
      </c>
      <c r="B1027" s="10" t="s">
        <v>119</v>
      </c>
      <c r="C1027" s="10" t="s">
        <v>120</v>
      </c>
      <c r="D1027" s="10" t="s">
        <v>121</v>
      </c>
      <c r="E1027" s="10" t="s">
        <v>122</v>
      </c>
      <c r="F1027" s="10" t="s">
        <v>123</v>
      </c>
      <c r="G1027" s="10" t="s">
        <v>124</v>
      </c>
      <c r="H1027" s="10" t="s">
        <v>2</v>
      </c>
      <c r="I1027" s="10" t="s">
        <v>125</v>
      </c>
      <c r="J1027" s="10" t="s">
        <v>106</v>
      </c>
      <c r="K1027" s="10" t="s">
        <v>126</v>
      </c>
      <c r="L1027" s="10" t="s">
        <v>127</v>
      </c>
      <c r="M1027" s="10" t="s">
        <v>128</v>
      </c>
      <c r="N1027" s="10"/>
      <c r="O1027" s="10" t="s">
        <v>129</v>
      </c>
      <c r="P1027" s="10" t="s">
        <v>130</v>
      </c>
      <c r="Q1027" s="10"/>
      <c r="R1027" s="10" t="s">
        <v>131</v>
      </c>
      <c r="S1027" s="10" t="s">
        <v>121</v>
      </c>
      <c r="T1027" s="10" t="s">
        <v>132</v>
      </c>
    </row>
    <row r="1028" spans="1:20" x14ac:dyDescent="0.35">
      <c r="A1028" s="10"/>
      <c r="B1028" s="10"/>
      <c r="C1028" s="10">
        <v>3</v>
      </c>
      <c r="D1028" s="10" t="s">
        <v>48</v>
      </c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  <c r="T1028" s="10"/>
    </row>
    <row r="1029" spans="1:20" x14ac:dyDescent="0.35">
      <c r="A1029" s="10" t="s">
        <v>118</v>
      </c>
      <c r="B1029" s="10" t="s">
        <v>119</v>
      </c>
      <c r="C1029" s="10" t="s">
        <v>120</v>
      </c>
      <c r="D1029" s="10" t="s">
        <v>121</v>
      </c>
      <c r="E1029" s="10" t="s">
        <v>122</v>
      </c>
      <c r="F1029" s="10" t="s">
        <v>123</v>
      </c>
      <c r="G1029" s="10" t="s">
        <v>124</v>
      </c>
      <c r="H1029" s="10" t="s">
        <v>2</v>
      </c>
      <c r="I1029" s="10" t="s">
        <v>125</v>
      </c>
      <c r="J1029" s="10" t="s">
        <v>106</v>
      </c>
      <c r="K1029" s="10" t="s">
        <v>126</v>
      </c>
      <c r="L1029" s="10" t="s">
        <v>127</v>
      </c>
      <c r="M1029" s="10" t="s">
        <v>128</v>
      </c>
      <c r="N1029" s="10"/>
      <c r="O1029" s="10" t="s">
        <v>129</v>
      </c>
      <c r="P1029" s="10" t="s">
        <v>130</v>
      </c>
      <c r="Q1029" s="10"/>
      <c r="R1029" s="10" t="s">
        <v>131</v>
      </c>
      <c r="S1029" s="10" t="s">
        <v>121</v>
      </c>
      <c r="T1029" s="10" t="s">
        <v>132</v>
      </c>
    </row>
    <row r="1030" spans="1:20" x14ac:dyDescent="0.35">
      <c r="A1030" s="10"/>
      <c r="B1030" s="10"/>
      <c r="C1030" s="10">
        <v>3</v>
      </c>
      <c r="D1030" s="10" t="s">
        <v>49</v>
      </c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  <c r="T1030" s="10"/>
    </row>
    <row r="1031" spans="1:20" x14ac:dyDescent="0.35">
      <c r="A1031" s="10" t="s">
        <v>118</v>
      </c>
      <c r="B1031" s="10" t="s">
        <v>119</v>
      </c>
      <c r="C1031" s="10" t="s">
        <v>120</v>
      </c>
      <c r="D1031" s="10" t="s">
        <v>121</v>
      </c>
      <c r="E1031" s="10" t="s">
        <v>122</v>
      </c>
      <c r="F1031" s="10" t="s">
        <v>123</v>
      </c>
      <c r="G1031" s="10" t="s">
        <v>124</v>
      </c>
      <c r="H1031" s="10" t="s">
        <v>2</v>
      </c>
      <c r="I1031" s="10" t="s">
        <v>125</v>
      </c>
      <c r="J1031" s="10" t="s">
        <v>106</v>
      </c>
      <c r="K1031" s="10" t="s">
        <v>126</v>
      </c>
      <c r="L1031" s="10" t="s">
        <v>127</v>
      </c>
      <c r="M1031" s="10" t="s">
        <v>128</v>
      </c>
      <c r="N1031" s="10"/>
      <c r="O1031" s="10" t="s">
        <v>129</v>
      </c>
      <c r="P1031" s="10" t="s">
        <v>130</v>
      </c>
      <c r="Q1031" s="10"/>
      <c r="R1031" s="10" t="s">
        <v>131</v>
      </c>
      <c r="S1031" s="10" t="s">
        <v>121</v>
      </c>
      <c r="T1031" s="10" t="s">
        <v>132</v>
      </c>
    </row>
    <row r="1032" spans="1:20" x14ac:dyDescent="0.35">
      <c r="A1032" s="10"/>
      <c r="B1032" s="10"/>
      <c r="C1032" s="10">
        <v>3</v>
      </c>
      <c r="D1032" s="10" t="s">
        <v>50</v>
      </c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  <c r="T1032" s="10"/>
    </row>
    <row r="1033" spans="1:20" x14ac:dyDescent="0.35">
      <c r="A1033" s="10" t="s">
        <v>118</v>
      </c>
      <c r="B1033" s="10" t="s">
        <v>119</v>
      </c>
      <c r="C1033" s="10" t="s">
        <v>120</v>
      </c>
      <c r="D1033" s="10" t="s">
        <v>121</v>
      </c>
      <c r="E1033" s="10" t="s">
        <v>122</v>
      </c>
      <c r="F1033" s="10" t="s">
        <v>123</v>
      </c>
      <c r="G1033" s="10" t="s">
        <v>124</v>
      </c>
      <c r="H1033" s="10" t="s">
        <v>2</v>
      </c>
      <c r="I1033" s="10" t="s">
        <v>125</v>
      </c>
      <c r="J1033" s="10" t="s">
        <v>106</v>
      </c>
      <c r="K1033" s="10" t="s">
        <v>126</v>
      </c>
      <c r="L1033" s="10" t="s">
        <v>127</v>
      </c>
      <c r="M1033" s="10" t="s">
        <v>128</v>
      </c>
      <c r="N1033" s="10"/>
      <c r="O1033" s="10" t="s">
        <v>129</v>
      </c>
      <c r="P1033" s="10" t="s">
        <v>130</v>
      </c>
      <c r="Q1033" s="10"/>
      <c r="R1033" s="10" t="s">
        <v>131</v>
      </c>
      <c r="S1033" s="10" t="s">
        <v>121</v>
      </c>
      <c r="T1033" s="10" t="s">
        <v>132</v>
      </c>
    </row>
    <row r="1034" spans="1:20" x14ac:dyDescent="0.35">
      <c r="A1034" s="10"/>
      <c r="B1034" s="10"/>
      <c r="C1034" s="10">
        <v>3</v>
      </c>
      <c r="D1034" s="10" t="s">
        <v>367</v>
      </c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  <c r="T1034" s="10"/>
    </row>
    <row r="1035" spans="1:20" x14ac:dyDescent="0.35">
      <c r="A1035" s="10" t="s">
        <v>118</v>
      </c>
      <c r="B1035" s="10" t="s">
        <v>119</v>
      </c>
      <c r="C1035" s="10" t="s">
        <v>120</v>
      </c>
      <c r="D1035" s="10" t="s">
        <v>121</v>
      </c>
      <c r="E1035" s="10" t="s">
        <v>122</v>
      </c>
      <c r="F1035" s="10" t="s">
        <v>123</v>
      </c>
      <c r="G1035" s="10" t="s">
        <v>124</v>
      </c>
      <c r="H1035" s="10" t="s">
        <v>2</v>
      </c>
      <c r="I1035" s="10" t="s">
        <v>125</v>
      </c>
      <c r="J1035" s="10" t="s">
        <v>106</v>
      </c>
      <c r="K1035" s="10" t="s">
        <v>126</v>
      </c>
      <c r="L1035" s="10" t="s">
        <v>127</v>
      </c>
      <c r="M1035" s="10" t="s">
        <v>128</v>
      </c>
      <c r="N1035" s="10"/>
      <c r="O1035" s="10" t="s">
        <v>129</v>
      </c>
      <c r="P1035" s="10" t="s">
        <v>130</v>
      </c>
      <c r="Q1035" s="10"/>
      <c r="R1035" s="10" t="s">
        <v>131</v>
      </c>
      <c r="S1035" s="10" t="s">
        <v>121</v>
      </c>
      <c r="T1035" s="10" t="s">
        <v>132</v>
      </c>
    </row>
    <row r="1036" spans="1:20" x14ac:dyDescent="0.35">
      <c r="A1036" s="10"/>
      <c r="B1036" s="10"/>
      <c r="C1036" s="10">
        <v>3</v>
      </c>
      <c r="D1036" s="10" t="s">
        <v>51</v>
      </c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  <c r="T1036" s="10"/>
    </row>
    <row r="1037" spans="1:20" x14ac:dyDescent="0.35">
      <c r="A1037" s="10" t="s">
        <v>118</v>
      </c>
      <c r="B1037" s="10" t="s">
        <v>119</v>
      </c>
      <c r="C1037" s="10" t="s">
        <v>120</v>
      </c>
      <c r="D1037" s="10" t="s">
        <v>121</v>
      </c>
      <c r="E1037" s="10" t="s">
        <v>122</v>
      </c>
      <c r="F1037" s="10" t="s">
        <v>123</v>
      </c>
      <c r="G1037" s="10" t="s">
        <v>124</v>
      </c>
      <c r="H1037" s="10" t="s">
        <v>2</v>
      </c>
      <c r="I1037" s="10" t="s">
        <v>125</v>
      </c>
      <c r="J1037" s="10" t="s">
        <v>106</v>
      </c>
      <c r="K1037" s="10" t="s">
        <v>126</v>
      </c>
      <c r="L1037" s="10" t="s">
        <v>127</v>
      </c>
      <c r="M1037" s="10" t="s">
        <v>128</v>
      </c>
      <c r="N1037" s="10"/>
      <c r="O1037" s="10" t="s">
        <v>129</v>
      </c>
      <c r="P1037" s="10" t="s">
        <v>130</v>
      </c>
      <c r="Q1037" s="10"/>
      <c r="R1037" s="10" t="s">
        <v>131</v>
      </c>
      <c r="S1037" s="10" t="s">
        <v>121</v>
      </c>
      <c r="T1037" s="10" t="s">
        <v>132</v>
      </c>
    </row>
    <row r="1038" spans="1:20" x14ac:dyDescent="0.35">
      <c r="A1038" s="10"/>
      <c r="B1038" s="10"/>
      <c r="C1038" s="10">
        <v>3</v>
      </c>
      <c r="D1038" s="10" t="s">
        <v>52</v>
      </c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  <c r="T1038" s="10"/>
    </row>
    <row r="1039" spans="1:20" x14ac:dyDescent="0.35">
      <c r="A1039" s="10" t="s">
        <v>118</v>
      </c>
      <c r="B1039" s="10" t="s">
        <v>119</v>
      </c>
      <c r="C1039" s="10" t="s">
        <v>120</v>
      </c>
      <c r="D1039" s="10" t="s">
        <v>121</v>
      </c>
      <c r="E1039" s="10" t="s">
        <v>122</v>
      </c>
      <c r="F1039" s="10" t="s">
        <v>123</v>
      </c>
      <c r="G1039" s="10" t="s">
        <v>124</v>
      </c>
      <c r="H1039" s="10" t="s">
        <v>2</v>
      </c>
      <c r="I1039" s="10" t="s">
        <v>125</v>
      </c>
      <c r="J1039" s="10" t="s">
        <v>106</v>
      </c>
      <c r="K1039" s="10" t="s">
        <v>126</v>
      </c>
      <c r="L1039" s="10" t="s">
        <v>127</v>
      </c>
      <c r="M1039" s="10" t="s">
        <v>128</v>
      </c>
      <c r="N1039" s="10"/>
      <c r="O1039" s="10" t="s">
        <v>129</v>
      </c>
      <c r="P1039" s="10" t="s">
        <v>130</v>
      </c>
      <c r="Q1039" s="10"/>
      <c r="R1039" s="10" t="s">
        <v>131</v>
      </c>
      <c r="S1039" s="10" t="s">
        <v>121</v>
      </c>
      <c r="T1039" s="10" t="s">
        <v>132</v>
      </c>
    </row>
    <row r="1040" spans="1:20" x14ac:dyDescent="0.35">
      <c r="A1040" s="10"/>
      <c r="B1040" s="10"/>
      <c r="C1040" s="10">
        <v>3</v>
      </c>
      <c r="D1040" s="10" t="s">
        <v>53</v>
      </c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  <c r="T1040" s="10"/>
    </row>
    <row r="1041" spans="1:20" x14ac:dyDescent="0.35">
      <c r="A1041" s="10" t="s">
        <v>118</v>
      </c>
      <c r="B1041" s="10" t="s">
        <v>119</v>
      </c>
      <c r="C1041" s="10" t="s">
        <v>120</v>
      </c>
      <c r="D1041" s="10" t="s">
        <v>121</v>
      </c>
      <c r="E1041" s="10" t="s">
        <v>122</v>
      </c>
      <c r="F1041" s="10" t="s">
        <v>123</v>
      </c>
      <c r="G1041" s="10" t="s">
        <v>124</v>
      </c>
      <c r="H1041" s="10" t="s">
        <v>2</v>
      </c>
      <c r="I1041" s="10" t="s">
        <v>125</v>
      </c>
      <c r="J1041" s="10" t="s">
        <v>106</v>
      </c>
      <c r="K1041" s="10" t="s">
        <v>126</v>
      </c>
      <c r="L1041" s="10" t="s">
        <v>127</v>
      </c>
      <c r="M1041" s="10" t="s">
        <v>128</v>
      </c>
      <c r="N1041" s="10"/>
      <c r="O1041" s="10" t="s">
        <v>129</v>
      </c>
      <c r="P1041" s="10" t="s">
        <v>130</v>
      </c>
      <c r="Q1041" s="10"/>
      <c r="R1041" s="10" t="s">
        <v>131</v>
      </c>
      <c r="S1041" s="10" t="s">
        <v>121</v>
      </c>
      <c r="T1041" s="10" t="s">
        <v>132</v>
      </c>
    </row>
    <row r="1042" spans="1:20" x14ac:dyDescent="0.35">
      <c r="A1042" s="10"/>
      <c r="B1042" s="10"/>
      <c r="C1042" s="10">
        <v>3</v>
      </c>
      <c r="D1042" s="10" t="s">
        <v>54</v>
      </c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  <c r="T1042" s="10"/>
    </row>
    <row r="1043" spans="1:20" x14ac:dyDescent="0.35">
      <c r="A1043" s="10" t="s">
        <v>118</v>
      </c>
      <c r="B1043" s="10" t="s">
        <v>119</v>
      </c>
      <c r="C1043" s="10" t="s">
        <v>120</v>
      </c>
      <c r="D1043" s="10" t="s">
        <v>121</v>
      </c>
      <c r="E1043" s="10" t="s">
        <v>122</v>
      </c>
      <c r="F1043" s="10" t="s">
        <v>123</v>
      </c>
      <c r="G1043" s="10" t="s">
        <v>124</v>
      </c>
      <c r="H1043" s="10" t="s">
        <v>2</v>
      </c>
      <c r="I1043" s="10" t="s">
        <v>125</v>
      </c>
      <c r="J1043" s="10" t="s">
        <v>106</v>
      </c>
      <c r="K1043" s="10" t="s">
        <v>126</v>
      </c>
      <c r="L1043" s="10" t="s">
        <v>127</v>
      </c>
      <c r="M1043" s="10" t="s">
        <v>128</v>
      </c>
      <c r="N1043" s="10"/>
      <c r="O1043" s="10" t="s">
        <v>129</v>
      </c>
      <c r="P1043" s="10" t="s">
        <v>130</v>
      </c>
      <c r="Q1043" s="10"/>
      <c r="R1043" s="10" t="s">
        <v>131</v>
      </c>
      <c r="S1043" s="10" t="s">
        <v>121</v>
      </c>
      <c r="T1043" s="10" t="s">
        <v>132</v>
      </c>
    </row>
    <row r="1044" spans="1:20" x14ac:dyDescent="0.35">
      <c r="A1044" s="10"/>
      <c r="B1044" s="10"/>
      <c r="C1044" s="10">
        <v>3</v>
      </c>
      <c r="D1044" s="10" t="s">
        <v>55</v>
      </c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  <c r="T1044" s="10"/>
    </row>
    <row r="1045" spans="1:20" x14ac:dyDescent="0.35">
      <c r="A1045" s="10" t="s">
        <v>118</v>
      </c>
      <c r="B1045" s="10" t="s">
        <v>119</v>
      </c>
      <c r="C1045" s="10" t="s">
        <v>120</v>
      </c>
      <c r="D1045" s="10" t="s">
        <v>121</v>
      </c>
      <c r="E1045" s="10" t="s">
        <v>122</v>
      </c>
      <c r="F1045" s="10" t="s">
        <v>123</v>
      </c>
      <c r="G1045" s="10" t="s">
        <v>124</v>
      </c>
      <c r="H1045" s="10" t="s">
        <v>2</v>
      </c>
      <c r="I1045" s="10" t="s">
        <v>125</v>
      </c>
      <c r="J1045" s="10" t="s">
        <v>106</v>
      </c>
      <c r="K1045" s="10" t="s">
        <v>126</v>
      </c>
      <c r="L1045" s="10" t="s">
        <v>127</v>
      </c>
      <c r="M1045" s="10" t="s">
        <v>128</v>
      </c>
      <c r="N1045" s="10"/>
      <c r="O1045" s="10" t="s">
        <v>129</v>
      </c>
      <c r="P1045" s="10" t="s">
        <v>130</v>
      </c>
      <c r="Q1045" s="10"/>
      <c r="R1045" s="10" t="s">
        <v>131</v>
      </c>
      <c r="S1045" s="10" t="s">
        <v>121</v>
      </c>
      <c r="T1045" s="10" t="s">
        <v>132</v>
      </c>
    </row>
    <row r="1046" spans="1:20" x14ac:dyDescent="0.35">
      <c r="A1046" s="10"/>
      <c r="B1046" s="10"/>
      <c r="C1046" s="10">
        <v>3</v>
      </c>
      <c r="D1046" s="10" t="s">
        <v>56</v>
      </c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  <c r="T1046" s="10"/>
    </row>
    <row r="1047" spans="1:20" x14ac:dyDescent="0.35">
      <c r="A1047" s="10" t="s">
        <v>118</v>
      </c>
      <c r="B1047" s="10" t="s">
        <v>119</v>
      </c>
      <c r="C1047" s="10" t="s">
        <v>120</v>
      </c>
      <c r="D1047" s="10" t="s">
        <v>121</v>
      </c>
      <c r="E1047" s="10" t="s">
        <v>122</v>
      </c>
      <c r="F1047" s="10" t="s">
        <v>123</v>
      </c>
      <c r="G1047" s="10" t="s">
        <v>124</v>
      </c>
      <c r="H1047" s="10" t="s">
        <v>2</v>
      </c>
      <c r="I1047" s="10" t="s">
        <v>125</v>
      </c>
      <c r="J1047" s="10" t="s">
        <v>106</v>
      </c>
      <c r="K1047" s="10" t="s">
        <v>126</v>
      </c>
      <c r="L1047" s="10" t="s">
        <v>127</v>
      </c>
      <c r="M1047" s="10" t="s">
        <v>128</v>
      </c>
      <c r="N1047" s="10"/>
      <c r="O1047" s="10" t="s">
        <v>129</v>
      </c>
      <c r="P1047" s="10" t="s">
        <v>130</v>
      </c>
      <c r="Q1047" s="10"/>
      <c r="R1047" s="10" t="s">
        <v>131</v>
      </c>
      <c r="S1047" s="10" t="s">
        <v>121</v>
      </c>
      <c r="T1047" s="10" t="s">
        <v>132</v>
      </c>
    </row>
    <row r="1048" spans="1:20" x14ac:dyDescent="0.35">
      <c r="A1048" s="10"/>
      <c r="B1048" s="10"/>
      <c r="C1048" s="10">
        <v>3</v>
      </c>
      <c r="D1048" s="10" t="s">
        <v>57</v>
      </c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  <c r="T1048" s="10"/>
    </row>
    <row r="1049" spans="1:20" x14ac:dyDescent="0.35">
      <c r="A1049" s="10" t="s">
        <v>118</v>
      </c>
      <c r="B1049" s="10" t="s">
        <v>119</v>
      </c>
      <c r="C1049" s="10" t="s">
        <v>120</v>
      </c>
      <c r="D1049" s="10" t="s">
        <v>121</v>
      </c>
      <c r="E1049" s="10" t="s">
        <v>122</v>
      </c>
      <c r="F1049" s="10" t="s">
        <v>123</v>
      </c>
      <c r="G1049" s="10" t="s">
        <v>124</v>
      </c>
      <c r="H1049" s="10" t="s">
        <v>2</v>
      </c>
      <c r="I1049" s="10" t="s">
        <v>125</v>
      </c>
      <c r="J1049" s="10" t="s">
        <v>106</v>
      </c>
      <c r="K1049" s="10" t="s">
        <v>126</v>
      </c>
      <c r="L1049" s="10" t="s">
        <v>127</v>
      </c>
      <c r="M1049" s="10" t="s">
        <v>128</v>
      </c>
      <c r="N1049" s="10"/>
      <c r="O1049" s="10" t="s">
        <v>129</v>
      </c>
      <c r="P1049" s="10" t="s">
        <v>130</v>
      </c>
      <c r="Q1049" s="10"/>
      <c r="R1049" s="10" t="s">
        <v>131</v>
      </c>
      <c r="S1049" s="10" t="s">
        <v>121</v>
      </c>
      <c r="T1049" s="10" t="s">
        <v>132</v>
      </c>
    </row>
    <row r="1050" spans="1:20" x14ac:dyDescent="0.35">
      <c r="A1050" s="10"/>
      <c r="B1050" s="10"/>
      <c r="C1050" s="10">
        <v>3</v>
      </c>
      <c r="D1050" s="10" t="s">
        <v>58</v>
      </c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</row>
    <row r="1051" spans="1:20" x14ac:dyDescent="0.35">
      <c r="A1051" s="10" t="s">
        <v>118</v>
      </c>
      <c r="B1051" s="10" t="s">
        <v>119</v>
      </c>
      <c r="C1051" s="10" t="s">
        <v>120</v>
      </c>
      <c r="D1051" s="10" t="s">
        <v>121</v>
      </c>
      <c r="E1051" s="10" t="s">
        <v>122</v>
      </c>
      <c r="F1051" s="10" t="s">
        <v>123</v>
      </c>
      <c r="G1051" s="10" t="s">
        <v>124</v>
      </c>
      <c r="H1051" s="10" t="s">
        <v>2</v>
      </c>
      <c r="I1051" s="10" t="s">
        <v>125</v>
      </c>
      <c r="J1051" s="10" t="s">
        <v>106</v>
      </c>
      <c r="K1051" s="10" t="s">
        <v>126</v>
      </c>
      <c r="L1051" s="10" t="s">
        <v>127</v>
      </c>
      <c r="M1051" s="10" t="s">
        <v>128</v>
      </c>
      <c r="N1051" s="10"/>
      <c r="O1051" s="10" t="s">
        <v>129</v>
      </c>
      <c r="P1051" s="10" t="s">
        <v>130</v>
      </c>
      <c r="Q1051" s="10"/>
      <c r="R1051" s="10" t="s">
        <v>131</v>
      </c>
      <c r="S1051" s="10" t="s">
        <v>121</v>
      </c>
      <c r="T1051" s="10" t="s">
        <v>132</v>
      </c>
    </row>
    <row r="1052" spans="1:20" x14ac:dyDescent="0.35">
      <c r="A1052" s="10"/>
      <c r="B1052" s="10"/>
      <c r="C1052" s="10">
        <v>3</v>
      </c>
      <c r="D1052" s="10" t="s">
        <v>59</v>
      </c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</row>
    <row r="1053" spans="1:20" x14ac:dyDescent="0.35">
      <c r="A1053" s="10" t="s">
        <v>118</v>
      </c>
      <c r="B1053" s="10" t="s">
        <v>119</v>
      </c>
      <c r="C1053" s="10" t="s">
        <v>120</v>
      </c>
      <c r="D1053" s="10" t="s">
        <v>121</v>
      </c>
      <c r="E1053" s="10" t="s">
        <v>122</v>
      </c>
      <c r="F1053" s="10" t="s">
        <v>123</v>
      </c>
      <c r="G1053" s="10" t="s">
        <v>124</v>
      </c>
      <c r="H1053" s="10" t="s">
        <v>2</v>
      </c>
      <c r="I1053" s="10" t="s">
        <v>125</v>
      </c>
      <c r="J1053" s="10" t="s">
        <v>106</v>
      </c>
      <c r="K1053" s="10" t="s">
        <v>126</v>
      </c>
      <c r="L1053" s="10" t="s">
        <v>127</v>
      </c>
      <c r="M1053" s="10" t="s">
        <v>128</v>
      </c>
      <c r="N1053" s="10"/>
      <c r="O1053" s="10" t="s">
        <v>129</v>
      </c>
      <c r="P1053" s="10" t="s">
        <v>130</v>
      </c>
      <c r="Q1053" s="10"/>
      <c r="R1053" s="10" t="s">
        <v>131</v>
      </c>
      <c r="S1053" s="10" t="s">
        <v>121</v>
      </c>
      <c r="T1053" s="10" t="s">
        <v>132</v>
      </c>
    </row>
    <row r="1054" spans="1:20" x14ac:dyDescent="0.35">
      <c r="A1054" s="10"/>
      <c r="B1054" s="10"/>
      <c r="C1054" s="10">
        <v>3</v>
      </c>
      <c r="D1054" s="10" t="s">
        <v>60</v>
      </c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  <c r="T1054" s="10"/>
    </row>
    <row r="1055" spans="1:20" x14ac:dyDescent="0.35">
      <c r="A1055" s="10" t="s">
        <v>118</v>
      </c>
      <c r="B1055" s="10" t="s">
        <v>119</v>
      </c>
      <c r="C1055" s="10" t="s">
        <v>120</v>
      </c>
      <c r="D1055" s="10" t="s">
        <v>121</v>
      </c>
      <c r="E1055" s="10" t="s">
        <v>122</v>
      </c>
      <c r="F1055" s="10" t="s">
        <v>123</v>
      </c>
      <c r="G1055" s="10" t="s">
        <v>124</v>
      </c>
      <c r="H1055" s="10" t="s">
        <v>2</v>
      </c>
      <c r="I1055" s="10" t="s">
        <v>125</v>
      </c>
      <c r="J1055" s="10" t="s">
        <v>106</v>
      </c>
      <c r="K1055" s="10" t="s">
        <v>126</v>
      </c>
      <c r="L1055" s="10" t="s">
        <v>127</v>
      </c>
      <c r="M1055" s="10" t="s">
        <v>128</v>
      </c>
      <c r="N1055" s="10"/>
      <c r="O1055" s="10" t="s">
        <v>129</v>
      </c>
      <c r="P1055" s="10" t="s">
        <v>130</v>
      </c>
      <c r="Q1055" s="10"/>
      <c r="R1055" s="10" t="s">
        <v>131</v>
      </c>
      <c r="S1055" s="10" t="s">
        <v>121</v>
      </c>
      <c r="T1055" s="10" t="s">
        <v>132</v>
      </c>
    </row>
    <row r="1056" spans="1:20" x14ac:dyDescent="0.35">
      <c r="A1056" s="10"/>
      <c r="B1056" s="10"/>
      <c r="C1056" s="10">
        <v>3</v>
      </c>
      <c r="D1056" s="10" t="s">
        <v>61</v>
      </c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</row>
    <row r="1057" spans="1:20" x14ac:dyDescent="0.35">
      <c r="A1057" s="10" t="s">
        <v>118</v>
      </c>
      <c r="B1057" s="10" t="s">
        <v>119</v>
      </c>
      <c r="C1057" s="10" t="s">
        <v>120</v>
      </c>
      <c r="D1057" s="10" t="s">
        <v>121</v>
      </c>
      <c r="E1057" s="10" t="s">
        <v>122</v>
      </c>
      <c r="F1057" s="10" t="s">
        <v>123</v>
      </c>
      <c r="G1057" s="10" t="s">
        <v>124</v>
      </c>
      <c r="H1057" s="10" t="s">
        <v>2</v>
      </c>
      <c r="I1057" s="10" t="s">
        <v>125</v>
      </c>
      <c r="J1057" s="10" t="s">
        <v>106</v>
      </c>
      <c r="K1057" s="10" t="s">
        <v>126</v>
      </c>
      <c r="L1057" s="10" t="s">
        <v>127</v>
      </c>
      <c r="M1057" s="10" t="s">
        <v>128</v>
      </c>
      <c r="N1057" s="10"/>
      <c r="O1057" s="10" t="s">
        <v>129</v>
      </c>
      <c r="P1057" s="10" t="s">
        <v>130</v>
      </c>
      <c r="Q1057" s="10"/>
      <c r="R1057" s="10" t="s">
        <v>131</v>
      </c>
      <c r="S1057" s="10" t="s">
        <v>121</v>
      </c>
      <c r="T1057" s="10" t="s">
        <v>132</v>
      </c>
    </row>
    <row r="1058" spans="1:20" x14ac:dyDescent="0.35">
      <c r="A1058" s="10"/>
      <c r="B1058" s="10"/>
      <c r="C1058" s="10">
        <v>3</v>
      </c>
      <c r="D1058" s="10" t="s">
        <v>62</v>
      </c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</row>
    <row r="1059" spans="1:20" x14ac:dyDescent="0.35">
      <c r="A1059" s="10" t="s">
        <v>118</v>
      </c>
      <c r="B1059" s="10" t="s">
        <v>119</v>
      </c>
      <c r="C1059" s="10" t="s">
        <v>120</v>
      </c>
      <c r="D1059" s="10" t="s">
        <v>121</v>
      </c>
      <c r="E1059" s="10" t="s">
        <v>122</v>
      </c>
      <c r="F1059" s="10" t="s">
        <v>123</v>
      </c>
      <c r="G1059" s="10" t="s">
        <v>124</v>
      </c>
      <c r="H1059" s="10" t="s">
        <v>2</v>
      </c>
      <c r="I1059" s="10" t="s">
        <v>125</v>
      </c>
      <c r="J1059" s="10" t="s">
        <v>106</v>
      </c>
      <c r="K1059" s="10" t="s">
        <v>126</v>
      </c>
      <c r="L1059" s="10" t="s">
        <v>127</v>
      </c>
      <c r="M1059" s="10" t="s">
        <v>128</v>
      </c>
      <c r="N1059" s="10"/>
      <c r="O1059" s="10" t="s">
        <v>129</v>
      </c>
      <c r="P1059" s="10" t="s">
        <v>130</v>
      </c>
      <c r="Q1059" s="10"/>
      <c r="R1059" s="10" t="s">
        <v>131</v>
      </c>
      <c r="S1059" s="10" t="s">
        <v>121</v>
      </c>
      <c r="T1059" s="10" t="s">
        <v>132</v>
      </c>
    </row>
    <row r="1060" spans="1:20" x14ac:dyDescent="0.35">
      <c r="A1060" s="10"/>
      <c r="B1060" s="10"/>
      <c r="C1060" s="10">
        <v>3</v>
      </c>
      <c r="D1060" s="10" t="s">
        <v>63</v>
      </c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</row>
    <row r="1061" spans="1:20" x14ac:dyDescent="0.35">
      <c r="A1061" s="10" t="s">
        <v>118</v>
      </c>
      <c r="B1061" s="10" t="s">
        <v>119</v>
      </c>
      <c r="C1061" s="10" t="s">
        <v>120</v>
      </c>
      <c r="D1061" s="10" t="s">
        <v>121</v>
      </c>
      <c r="E1061" s="10" t="s">
        <v>122</v>
      </c>
      <c r="F1061" s="10" t="s">
        <v>123</v>
      </c>
      <c r="G1061" s="10" t="s">
        <v>124</v>
      </c>
      <c r="H1061" s="10" t="s">
        <v>2</v>
      </c>
      <c r="I1061" s="10" t="s">
        <v>125</v>
      </c>
      <c r="J1061" s="10" t="s">
        <v>106</v>
      </c>
      <c r="K1061" s="10" t="s">
        <v>126</v>
      </c>
      <c r="L1061" s="10" t="s">
        <v>127</v>
      </c>
      <c r="M1061" s="10" t="s">
        <v>128</v>
      </c>
      <c r="N1061" s="10"/>
      <c r="O1061" s="10" t="s">
        <v>129</v>
      </c>
      <c r="P1061" s="10" t="s">
        <v>130</v>
      </c>
      <c r="Q1061" s="10"/>
      <c r="R1061" s="10" t="s">
        <v>131</v>
      </c>
      <c r="S1061" s="10" t="s">
        <v>121</v>
      </c>
      <c r="T1061" s="10" t="s">
        <v>132</v>
      </c>
    </row>
    <row r="1062" spans="1:20" x14ac:dyDescent="0.35">
      <c r="A1062" s="10"/>
      <c r="B1062" s="10"/>
      <c r="C1062" s="10">
        <v>3</v>
      </c>
      <c r="D1062" s="10" t="s">
        <v>64</v>
      </c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</row>
    <row r="1063" spans="1:20" x14ac:dyDescent="0.35">
      <c r="A1063" s="10" t="s">
        <v>118</v>
      </c>
      <c r="B1063" s="10" t="s">
        <v>119</v>
      </c>
      <c r="C1063" s="10" t="s">
        <v>120</v>
      </c>
      <c r="D1063" s="10" t="s">
        <v>121</v>
      </c>
      <c r="E1063" s="10" t="s">
        <v>122</v>
      </c>
      <c r="F1063" s="10" t="s">
        <v>123</v>
      </c>
      <c r="G1063" s="10" t="s">
        <v>124</v>
      </c>
      <c r="H1063" s="10" t="s">
        <v>2</v>
      </c>
      <c r="I1063" s="10" t="s">
        <v>125</v>
      </c>
      <c r="J1063" s="10" t="s">
        <v>106</v>
      </c>
      <c r="K1063" s="10" t="s">
        <v>126</v>
      </c>
      <c r="L1063" s="10" t="s">
        <v>127</v>
      </c>
      <c r="M1063" s="10" t="s">
        <v>128</v>
      </c>
      <c r="N1063" s="10"/>
      <c r="O1063" s="10" t="s">
        <v>129</v>
      </c>
      <c r="P1063" s="10" t="s">
        <v>130</v>
      </c>
      <c r="Q1063" s="10"/>
      <c r="R1063" s="10" t="s">
        <v>131</v>
      </c>
      <c r="S1063" s="10" t="s">
        <v>121</v>
      </c>
      <c r="T1063" s="10" t="s">
        <v>132</v>
      </c>
    </row>
    <row r="1064" spans="1:20" x14ac:dyDescent="0.35">
      <c r="A1064" s="10"/>
      <c r="B1064" s="10"/>
      <c r="C1064" s="10">
        <v>3</v>
      </c>
      <c r="D1064" s="10" t="s">
        <v>65</v>
      </c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</row>
    <row r="1065" spans="1:20" x14ac:dyDescent="0.35">
      <c r="A1065" s="10" t="s">
        <v>118</v>
      </c>
      <c r="B1065" s="10" t="s">
        <v>119</v>
      </c>
      <c r="C1065" s="10" t="s">
        <v>120</v>
      </c>
      <c r="D1065" s="10" t="s">
        <v>121</v>
      </c>
      <c r="E1065" s="10" t="s">
        <v>122</v>
      </c>
      <c r="F1065" s="10" t="s">
        <v>123</v>
      </c>
      <c r="G1065" s="10" t="s">
        <v>124</v>
      </c>
      <c r="H1065" s="10" t="s">
        <v>2</v>
      </c>
      <c r="I1065" s="10" t="s">
        <v>125</v>
      </c>
      <c r="J1065" s="10" t="s">
        <v>106</v>
      </c>
      <c r="K1065" s="10" t="s">
        <v>126</v>
      </c>
      <c r="L1065" s="10" t="s">
        <v>127</v>
      </c>
      <c r="M1065" s="10" t="s">
        <v>128</v>
      </c>
      <c r="N1065" s="10"/>
      <c r="O1065" s="10" t="s">
        <v>129</v>
      </c>
      <c r="P1065" s="10" t="s">
        <v>130</v>
      </c>
      <c r="Q1065" s="10"/>
      <c r="R1065" s="10" t="s">
        <v>131</v>
      </c>
      <c r="S1065" s="10" t="s">
        <v>121</v>
      </c>
      <c r="T1065" s="10" t="s">
        <v>132</v>
      </c>
    </row>
    <row r="1066" spans="1:20" x14ac:dyDescent="0.35">
      <c r="A1066" s="10"/>
      <c r="B1066" s="10"/>
      <c r="C1066" s="10">
        <v>3</v>
      </c>
      <c r="D1066" s="10" t="s">
        <v>66</v>
      </c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</row>
    <row r="1067" spans="1:20" x14ac:dyDescent="0.35">
      <c r="A1067" s="10" t="s">
        <v>118</v>
      </c>
      <c r="B1067" s="10" t="s">
        <v>119</v>
      </c>
      <c r="C1067" s="10" t="s">
        <v>120</v>
      </c>
      <c r="D1067" s="10" t="s">
        <v>121</v>
      </c>
      <c r="E1067" s="10" t="s">
        <v>122</v>
      </c>
      <c r="F1067" s="10" t="s">
        <v>123</v>
      </c>
      <c r="G1067" s="10" t="s">
        <v>124</v>
      </c>
      <c r="H1067" s="10" t="s">
        <v>2</v>
      </c>
      <c r="I1067" s="10" t="s">
        <v>125</v>
      </c>
      <c r="J1067" s="10" t="s">
        <v>106</v>
      </c>
      <c r="K1067" s="10" t="s">
        <v>126</v>
      </c>
      <c r="L1067" s="10" t="s">
        <v>127</v>
      </c>
      <c r="M1067" s="10" t="s">
        <v>128</v>
      </c>
      <c r="N1067" s="10"/>
      <c r="O1067" s="10" t="s">
        <v>129</v>
      </c>
      <c r="P1067" s="10" t="s">
        <v>130</v>
      </c>
      <c r="Q1067" s="10"/>
      <c r="R1067" s="10" t="s">
        <v>131</v>
      </c>
      <c r="S1067" s="10" t="s">
        <v>121</v>
      </c>
      <c r="T1067" s="10" t="s">
        <v>132</v>
      </c>
    </row>
    <row r="1068" spans="1:20" x14ac:dyDescent="0.35">
      <c r="A1068" s="10"/>
      <c r="B1068" s="10"/>
      <c r="C1068" s="10">
        <v>3</v>
      </c>
      <c r="D1068" s="10" t="s">
        <v>287</v>
      </c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</row>
    <row r="1069" spans="1:20" x14ac:dyDescent="0.35">
      <c r="A1069" s="10" t="s">
        <v>118</v>
      </c>
      <c r="B1069" s="10" t="s">
        <v>119</v>
      </c>
      <c r="C1069" s="10" t="s">
        <v>120</v>
      </c>
      <c r="D1069" s="10" t="s">
        <v>121</v>
      </c>
      <c r="E1069" s="10" t="s">
        <v>122</v>
      </c>
      <c r="F1069" s="10" t="s">
        <v>123</v>
      </c>
      <c r="G1069" s="10" t="s">
        <v>124</v>
      </c>
      <c r="H1069" s="10" t="s">
        <v>2</v>
      </c>
      <c r="I1069" s="10" t="s">
        <v>125</v>
      </c>
      <c r="J1069" s="10" t="s">
        <v>106</v>
      </c>
      <c r="K1069" s="10" t="s">
        <v>126</v>
      </c>
      <c r="L1069" s="10" t="s">
        <v>127</v>
      </c>
      <c r="M1069" s="10" t="s">
        <v>128</v>
      </c>
      <c r="N1069" s="10"/>
      <c r="O1069" s="10" t="s">
        <v>129</v>
      </c>
      <c r="P1069" s="10" t="s">
        <v>130</v>
      </c>
      <c r="Q1069" s="10"/>
      <c r="R1069" s="10" t="s">
        <v>131</v>
      </c>
      <c r="S1069" s="10" t="s">
        <v>121</v>
      </c>
      <c r="T1069" s="10" t="s">
        <v>132</v>
      </c>
    </row>
    <row r="1070" spans="1:20" x14ac:dyDescent="0.35">
      <c r="A1070" s="10"/>
      <c r="B1070" s="10"/>
      <c r="C1070" s="10">
        <v>3</v>
      </c>
      <c r="D1070" s="10" t="s">
        <v>68</v>
      </c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  <c r="T1070" s="10"/>
    </row>
    <row r="1071" spans="1:20" x14ac:dyDescent="0.35">
      <c r="A1071" s="10" t="s">
        <v>118</v>
      </c>
      <c r="B1071" s="10" t="s">
        <v>119</v>
      </c>
      <c r="C1071" s="10" t="s">
        <v>120</v>
      </c>
      <c r="D1071" s="10" t="s">
        <v>121</v>
      </c>
      <c r="E1071" s="10" t="s">
        <v>122</v>
      </c>
      <c r="F1071" s="10" t="s">
        <v>123</v>
      </c>
      <c r="G1071" s="10" t="s">
        <v>124</v>
      </c>
      <c r="H1071" s="10" t="s">
        <v>2</v>
      </c>
      <c r="I1071" s="10" t="s">
        <v>125</v>
      </c>
      <c r="J1071" s="10" t="s">
        <v>106</v>
      </c>
      <c r="K1071" s="10" t="s">
        <v>126</v>
      </c>
      <c r="L1071" s="10" t="s">
        <v>127</v>
      </c>
      <c r="M1071" s="10" t="s">
        <v>128</v>
      </c>
      <c r="N1071" s="10"/>
      <c r="O1071" s="10" t="s">
        <v>129</v>
      </c>
      <c r="P1071" s="10" t="s">
        <v>130</v>
      </c>
      <c r="Q1071" s="10"/>
      <c r="R1071" s="10" t="s">
        <v>131</v>
      </c>
      <c r="S1071" s="10" t="s">
        <v>121</v>
      </c>
      <c r="T1071" s="10" t="s">
        <v>132</v>
      </c>
    </row>
    <row r="1072" spans="1:20" x14ac:dyDescent="0.35">
      <c r="A1072" s="10"/>
      <c r="B1072" s="10"/>
      <c r="C1072" s="10">
        <v>3</v>
      </c>
      <c r="D1072" s="10" t="s">
        <v>366</v>
      </c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</row>
    <row r="1073" spans="1:20" x14ac:dyDescent="0.35">
      <c r="A1073" s="10" t="s">
        <v>118</v>
      </c>
      <c r="B1073" s="10" t="s">
        <v>119</v>
      </c>
      <c r="C1073" s="10" t="s">
        <v>120</v>
      </c>
      <c r="D1073" s="10" t="s">
        <v>121</v>
      </c>
      <c r="E1073" s="10" t="s">
        <v>122</v>
      </c>
      <c r="F1073" s="10" t="s">
        <v>123</v>
      </c>
      <c r="G1073" s="10" t="s">
        <v>124</v>
      </c>
      <c r="H1073" s="10" t="s">
        <v>2</v>
      </c>
      <c r="I1073" s="10" t="s">
        <v>125</v>
      </c>
      <c r="J1073" s="10" t="s">
        <v>106</v>
      </c>
      <c r="K1073" s="10" t="s">
        <v>126</v>
      </c>
      <c r="L1073" s="10" t="s">
        <v>127</v>
      </c>
      <c r="M1073" s="10" t="s">
        <v>128</v>
      </c>
      <c r="N1073" s="10"/>
      <c r="O1073" s="10" t="s">
        <v>129</v>
      </c>
      <c r="P1073" s="10" t="s">
        <v>130</v>
      </c>
      <c r="Q1073" s="10"/>
      <c r="R1073" s="10" t="s">
        <v>131</v>
      </c>
      <c r="S1073" s="10" t="s">
        <v>121</v>
      </c>
      <c r="T1073" s="10" t="s">
        <v>132</v>
      </c>
    </row>
    <row r="1074" spans="1:20" x14ac:dyDescent="0.35">
      <c r="A1074" s="10"/>
      <c r="B1074" s="10"/>
      <c r="C1074" s="10">
        <v>3</v>
      </c>
      <c r="D1074" s="10" t="s">
        <v>69</v>
      </c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  <c r="T1074" s="10"/>
    </row>
    <row r="1075" spans="1:20" x14ac:dyDescent="0.35">
      <c r="A1075" s="10" t="s">
        <v>118</v>
      </c>
      <c r="B1075" s="10" t="s">
        <v>119</v>
      </c>
      <c r="C1075" s="10" t="s">
        <v>120</v>
      </c>
      <c r="D1075" s="10" t="s">
        <v>121</v>
      </c>
      <c r="E1075" s="10" t="s">
        <v>122</v>
      </c>
      <c r="F1075" s="10" t="s">
        <v>123</v>
      </c>
      <c r="G1075" s="10" t="s">
        <v>124</v>
      </c>
      <c r="H1075" s="10" t="s">
        <v>2</v>
      </c>
      <c r="I1075" s="10" t="s">
        <v>125</v>
      </c>
      <c r="J1075" s="10" t="s">
        <v>106</v>
      </c>
      <c r="K1075" s="10" t="s">
        <v>126</v>
      </c>
      <c r="L1075" s="10" t="s">
        <v>127</v>
      </c>
      <c r="M1075" s="10" t="s">
        <v>128</v>
      </c>
      <c r="N1075" s="10"/>
      <c r="O1075" s="10" t="s">
        <v>129</v>
      </c>
      <c r="P1075" s="10" t="s">
        <v>130</v>
      </c>
      <c r="Q1075" s="10"/>
      <c r="R1075" s="10" t="s">
        <v>131</v>
      </c>
      <c r="S1075" s="10" t="s">
        <v>121</v>
      </c>
      <c r="T1075" s="10" t="s">
        <v>132</v>
      </c>
    </row>
    <row r="1076" spans="1:20" x14ac:dyDescent="0.35">
      <c r="A1076" s="10"/>
      <c r="B1076" s="10"/>
      <c r="C1076" s="10">
        <v>3</v>
      </c>
      <c r="D1076" s="10" t="s">
        <v>70</v>
      </c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  <c r="T1076" s="10"/>
    </row>
    <row r="1077" spans="1:20" x14ac:dyDescent="0.35">
      <c r="A1077" s="10" t="s">
        <v>118</v>
      </c>
      <c r="B1077" s="10" t="s">
        <v>119</v>
      </c>
      <c r="C1077" s="10" t="s">
        <v>120</v>
      </c>
      <c r="D1077" s="10" t="s">
        <v>121</v>
      </c>
      <c r="E1077" s="10" t="s">
        <v>122</v>
      </c>
      <c r="F1077" s="10" t="s">
        <v>123</v>
      </c>
      <c r="G1077" s="10" t="s">
        <v>124</v>
      </c>
      <c r="H1077" s="10" t="s">
        <v>2</v>
      </c>
      <c r="I1077" s="10" t="s">
        <v>125</v>
      </c>
      <c r="J1077" s="10" t="s">
        <v>106</v>
      </c>
      <c r="K1077" s="10" t="s">
        <v>126</v>
      </c>
      <c r="L1077" s="10" t="s">
        <v>127</v>
      </c>
      <c r="M1077" s="10" t="s">
        <v>128</v>
      </c>
      <c r="N1077" s="10"/>
      <c r="O1077" s="10" t="s">
        <v>129</v>
      </c>
      <c r="P1077" s="10" t="s">
        <v>130</v>
      </c>
      <c r="Q1077" s="10"/>
      <c r="R1077" s="10" t="s">
        <v>131</v>
      </c>
      <c r="S1077" s="10" t="s">
        <v>121</v>
      </c>
      <c r="T1077" s="10" t="s">
        <v>132</v>
      </c>
    </row>
    <row r="1078" spans="1:20" x14ac:dyDescent="0.35">
      <c r="A1078" s="10"/>
      <c r="B1078" s="10"/>
      <c r="C1078" s="10">
        <v>3</v>
      </c>
      <c r="D1078" s="10" t="s">
        <v>71</v>
      </c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  <c r="T1078" s="10"/>
    </row>
    <row r="1079" spans="1:20" x14ac:dyDescent="0.35">
      <c r="A1079" s="10" t="s">
        <v>118</v>
      </c>
      <c r="B1079" s="10" t="s">
        <v>119</v>
      </c>
      <c r="C1079" s="10" t="s">
        <v>120</v>
      </c>
      <c r="D1079" s="10" t="s">
        <v>121</v>
      </c>
      <c r="E1079" s="10" t="s">
        <v>122</v>
      </c>
      <c r="F1079" s="10" t="s">
        <v>123</v>
      </c>
      <c r="G1079" s="10" t="s">
        <v>124</v>
      </c>
      <c r="H1079" s="10" t="s">
        <v>2</v>
      </c>
      <c r="I1079" s="10" t="s">
        <v>125</v>
      </c>
      <c r="J1079" s="10" t="s">
        <v>106</v>
      </c>
      <c r="K1079" s="10" t="s">
        <v>126</v>
      </c>
      <c r="L1079" s="10" t="s">
        <v>127</v>
      </c>
      <c r="M1079" s="10" t="s">
        <v>128</v>
      </c>
      <c r="N1079" s="10"/>
      <c r="O1079" s="10" t="s">
        <v>129</v>
      </c>
      <c r="P1079" s="10" t="s">
        <v>130</v>
      </c>
      <c r="Q1079" s="10"/>
      <c r="R1079" s="10" t="s">
        <v>131</v>
      </c>
      <c r="S1079" s="10" t="s">
        <v>121</v>
      </c>
      <c r="T1079" s="10" t="s">
        <v>132</v>
      </c>
    </row>
    <row r="1080" spans="1:20" x14ac:dyDescent="0.35">
      <c r="A1080" s="10"/>
      <c r="B1080" s="10"/>
      <c r="C1080" s="10">
        <v>3</v>
      </c>
      <c r="D1080" s="10" t="s">
        <v>72</v>
      </c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  <c r="T1080" s="10"/>
    </row>
    <row r="1081" spans="1:20" x14ac:dyDescent="0.35">
      <c r="A1081" s="10" t="s">
        <v>118</v>
      </c>
      <c r="B1081" s="10" t="s">
        <v>119</v>
      </c>
      <c r="C1081" s="10" t="s">
        <v>120</v>
      </c>
      <c r="D1081" s="10" t="s">
        <v>121</v>
      </c>
      <c r="E1081" s="10" t="s">
        <v>122</v>
      </c>
      <c r="F1081" s="10" t="s">
        <v>123</v>
      </c>
      <c r="G1081" s="10" t="s">
        <v>124</v>
      </c>
      <c r="H1081" s="10" t="s">
        <v>2</v>
      </c>
      <c r="I1081" s="10" t="s">
        <v>125</v>
      </c>
      <c r="J1081" s="10" t="s">
        <v>106</v>
      </c>
      <c r="K1081" s="10" t="s">
        <v>126</v>
      </c>
      <c r="L1081" s="10" t="s">
        <v>127</v>
      </c>
      <c r="M1081" s="10" t="s">
        <v>128</v>
      </c>
      <c r="N1081" s="10"/>
      <c r="O1081" s="10" t="s">
        <v>129</v>
      </c>
      <c r="P1081" s="10" t="s">
        <v>130</v>
      </c>
      <c r="Q1081" s="10"/>
      <c r="R1081" s="10" t="s">
        <v>131</v>
      </c>
      <c r="S1081" s="10" t="s">
        <v>121</v>
      </c>
      <c r="T1081" s="10" t="s">
        <v>132</v>
      </c>
    </row>
    <row r="1082" spans="1:20" x14ac:dyDescent="0.35">
      <c r="A1082" s="10"/>
      <c r="B1082" s="10"/>
      <c r="C1082" s="10">
        <v>3</v>
      </c>
      <c r="D1082" s="10" t="s">
        <v>73</v>
      </c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  <c r="T1082" s="10"/>
    </row>
    <row r="1083" spans="1:20" x14ac:dyDescent="0.35">
      <c r="A1083" s="10" t="s">
        <v>118</v>
      </c>
      <c r="B1083" s="10" t="s">
        <v>119</v>
      </c>
      <c r="C1083" s="10" t="s">
        <v>120</v>
      </c>
      <c r="D1083" s="10" t="s">
        <v>121</v>
      </c>
      <c r="E1083" s="10" t="s">
        <v>122</v>
      </c>
      <c r="F1083" s="10" t="s">
        <v>123</v>
      </c>
      <c r="G1083" s="10" t="s">
        <v>124</v>
      </c>
      <c r="H1083" s="10" t="s">
        <v>2</v>
      </c>
      <c r="I1083" s="10" t="s">
        <v>125</v>
      </c>
      <c r="J1083" s="10" t="s">
        <v>106</v>
      </c>
      <c r="K1083" s="10" t="s">
        <v>126</v>
      </c>
      <c r="L1083" s="10" t="s">
        <v>127</v>
      </c>
      <c r="M1083" s="10" t="s">
        <v>128</v>
      </c>
      <c r="N1083" s="10"/>
      <c r="O1083" s="10" t="s">
        <v>129</v>
      </c>
      <c r="P1083" s="10" t="s">
        <v>130</v>
      </c>
      <c r="Q1083" s="10"/>
      <c r="R1083" s="10" t="s">
        <v>131</v>
      </c>
      <c r="S1083" s="10" t="s">
        <v>121</v>
      </c>
      <c r="T1083" s="10" t="s">
        <v>132</v>
      </c>
    </row>
    <row r="1084" spans="1:20" x14ac:dyDescent="0.35">
      <c r="A1084" s="10"/>
      <c r="B1084" s="10"/>
      <c r="C1084" s="10">
        <v>3</v>
      </c>
      <c r="D1084" s="10" t="s">
        <v>74</v>
      </c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  <c r="T1084" s="10"/>
    </row>
    <row r="1085" spans="1:20" x14ac:dyDescent="0.35">
      <c r="A1085" s="10" t="s">
        <v>118</v>
      </c>
      <c r="B1085" s="10" t="s">
        <v>119</v>
      </c>
      <c r="C1085" s="10" t="s">
        <v>120</v>
      </c>
      <c r="D1085" s="10" t="s">
        <v>121</v>
      </c>
      <c r="E1085" s="10" t="s">
        <v>122</v>
      </c>
      <c r="F1085" s="10" t="s">
        <v>123</v>
      </c>
      <c r="G1085" s="10" t="s">
        <v>124</v>
      </c>
      <c r="H1085" s="10" t="s">
        <v>2</v>
      </c>
      <c r="I1085" s="10" t="s">
        <v>125</v>
      </c>
      <c r="J1085" s="10" t="s">
        <v>106</v>
      </c>
      <c r="K1085" s="10" t="s">
        <v>126</v>
      </c>
      <c r="L1085" s="10" t="s">
        <v>127</v>
      </c>
      <c r="M1085" s="10" t="s">
        <v>128</v>
      </c>
      <c r="N1085" s="10"/>
      <c r="O1085" s="10" t="s">
        <v>129</v>
      </c>
      <c r="P1085" s="10" t="s">
        <v>130</v>
      </c>
      <c r="Q1085" s="10"/>
      <c r="R1085" s="10" t="s">
        <v>131</v>
      </c>
      <c r="S1085" s="10" t="s">
        <v>121</v>
      </c>
      <c r="T1085" s="10" t="s">
        <v>132</v>
      </c>
    </row>
    <row r="1086" spans="1:20" x14ac:dyDescent="0.35">
      <c r="A1086" s="10"/>
      <c r="B1086" s="10"/>
      <c r="C1086" s="10">
        <v>3</v>
      </c>
      <c r="D1086" s="10" t="s">
        <v>75</v>
      </c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  <c r="T1086" s="10"/>
    </row>
    <row r="1087" spans="1:20" x14ac:dyDescent="0.35">
      <c r="A1087" s="10" t="s">
        <v>118</v>
      </c>
      <c r="B1087" s="10" t="s">
        <v>119</v>
      </c>
      <c r="C1087" s="10" t="s">
        <v>120</v>
      </c>
      <c r="D1087" s="10" t="s">
        <v>121</v>
      </c>
      <c r="E1087" s="10" t="s">
        <v>122</v>
      </c>
      <c r="F1087" s="10" t="s">
        <v>123</v>
      </c>
      <c r="G1087" s="10" t="s">
        <v>124</v>
      </c>
      <c r="H1087" s="10" t="s">
        <v>2</v>
      </c>
      <c r="I1087" s="10" t="s">
        <v>125</v>
      </c>
      <c r="J1087" s="10" t="s">
        <v>106</v>
      </c>
      <c r="K1087" s="10" t="s">
        <v>126</v>
      </c>
      <c r="L1087" s="10" t="s">
        <v>127</v>
      </c>
      <c r="M1087" s="10" t="s">
        <v>128</v>
      </c>
      <c r="N1087" s="10"/>
      <c r="O1087" s="10" t="s">
        <v>129</v>
      </c>
      <c r="P1087" s="10" t="s">
        <v>130</v>
      </c>
      <c r="Q1087" s="10"/>
      <c r="R1087" s="10" t="s">
        <v>131</v>
      </c>
      <c r="S1087" s="10" t="s">
        <v>121</v>
      </c>
      <c r="T1087" s="10" t="s">
        <v>132</v>
      </c>
    </row>
    <row r="1088" spans="1:20" x14ac:dyDescent="0.35">
      <c r="A1088" s="10"/>
      <c r="B1088" s="10"/>
      <c r="C1088" s="10">
        <v>3</v>
      </c>
      <c r="D1088" s="10" t="s">
        <v>76</v>
      </c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  <c r="T1088" s="10"/>
    </row>
    <row r="1089" spans="1:20" x14ac:dyDescent="0.35">
      <c r="A1089" s="10" t="s">
        <v>118</v>
      </c>
      <c r="B1089" s="10" t="s">
        <v>119</v>
      </c>
      <c r="C1089" s="10" t="s">
        <v>120</v>
      </c>
      <c r="D1089" s="10" t="s">
        <v>121</v>
      </c>
      <c r="E1089" s="10" t="s">
        <v>122</v>
      </c>
      <c r="F1089" s="10" t="s">
        <v>123</v>
      </c>
      <c r="G1089" s="10" t="s">
        <v>124</v>
      </c>
      <c r="H1089" s="10" t="s">
        <v>2</v>
      </c>
      <c r="I1089" s="10" t="s">
        <v>125</v>
      </c>
      <c r="J1089" s="10" t="s">
        <v>106</v>
      </c>
      <c r="K1089" s="10" t="s">
        <v>126</v>
      </c>
      <c r="L1089" s="10" t="s">
        <v>127</v>
      </c>
      <c r="M1089" s="10" t="s">
        <v>128</v>
      </c>
      <c r="N1089" s="10"/>
      <c r="O1089" s="10" t="s">
        <v>129</v>
      </c>
      <c r="P1089" s="10" t="s">
        <v>130</v>
      </c>
      <c r="Q1089" s="10"/>
      <c r="R1089" s="10" t="s">
        <v>131</v>
      </c>
      <c r="S1089" s="10" t="s">
        <v>121</v>
      </c>
      <c r="T1089" s="10" t="s">
        <v>132</v>
      </c>
    </row>
    <row r="1090" spans="1:20" x14ac:dyDescent="0.35">
      <c r="A1090" s="10"/>
      <c r="B1090" s="10"/>
      <c r="C1090" s="10">
        <v>3</v>
      </c>
      <c r="D1090" s="10" t="s">
        <v>77</v>
      </c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  <c r="T1090" s="10"/>
    </row>
    <row r="1091" spans="1:20" x14ac:dyDescent="0.35">
      <c r="A1091" s="10" t="s">
        <v>118</v>
      </c>
      <c r="B1091" s="10" t="s">
        <v>119</v>
      </c>
      <c r="C1091" s="10" t="s">
        <v>120</v>
      </c>
      <c r="D1091" s="10" t="s">
        <v>121</v>
      </c>
      <c r="E1091" s="10" t="s">
        <v>122</v>
      </c>
      <c r="F1091" s="10" t="s">
        <v>123</v>
      </c>
      <c r="G1091" s="10" t="s">
        <v>124</v>
      </c>
      <c r="H1091" s="10" t="s">
        <v>2</v>
      </c>
      <c r="I1091" s="10" t="s">
        <v>125</v>
      </c>
      <c r="J1091" s="10" t="s">
        <v>106</v>
      </c>
      <c r="K1091" s="10" t="s">
        <v>126</v>
      </c>
      <c r="L1091" s="10" t="s">
        <v>127</v>
      </c>
      <c r="M1091" s="10" t="s">
        <v>128</v>
      </c>
      <c r="N1091" s="10"/>
      <c r="O1091" s="10" t="s">
        <v>129</v>
      </c>
      <c r="P1091" s="10" t="s">
        <v>130</v>
      </c>
      <c r="Q1091" s="10"/>
      <c r="R1091" s="10" t="s">
        <v>131</v>
      </c>
      <c r="S1091" s="10" t="s">
        <v>121</v>
      </c>
      <c r="T1091" s="10" t="s">
        <v>132</v>
      </c>
    </row>
    <row r="1092" spans="1:20" x14ac:dyDescent="0.35">
      <c r="A1092" s="10"/>
      <c r="B1092" s="10"/>
      <c r="C1092" s="10">
        <v>3</v>
      </c>
      <c r="D1092" s="10" t="s">
        <v>78</v>
      </c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  <c r="T1092" s="10"/>
    </row>
    <row r="1093" spans="1:20" x14ac:dyDescent="0.35">
      <c r="A1093" s="10" t="s">
        <v>118</v>
      </c>
      <c r="B1093" s="10" t="s">
        <v>119</v>
      </c>
      <c r="C1093" s="10" t="s">
        <v>120</v>
      </c>
      <c r="D1093" s="10" t="s">
        <v>121</v>
      </c>
      <c r="E1093" s="10" t="s">
        <v>122</v>
      </c>
      <c r="F1093" s="10" t="s">
        <v>123</v>
      </c>
      <c r="G1093" s="10" t="s">
        <v>124</v>
      </c>
      <c r="H1093" s="10" t="s">
        <v>2</v>
      </c>
      <c r="I1093" s="10" t="s">
        <v>125</v>
      </c>
      <c r="J1093" s="10" t="s">
        <v>106</v>
      </c>
      <c r="K1093" s="10" t="s">
        <v>126</v>
      </c>
      <c r="L1093" s="10" t="s">
        <v>127</v>
      </c>
      <c r="M1093" s="10" t="s">
        <v>128</v>
      </c>
      <c r="N1093" s="10"/>
      <c r="O1093" s="10" t="s">
        <v>129</v>
      </c>
      <c r="P1093" s="10" t="s">
        <v>130</v>
      </c>
      <c r="Q1093" s="10"/>
      <c r="R1093" s="10" t="s">
        <v>131</v>
      </c>
      <c r="S1093" s="10" t="s">
        <v>121</v>
      </c>
      <c r="T1093" s="10" t="s">
        <v>132</v>
      </c>
    </row>
    <row r="1094" spans="1:20" x14ac:dyDescent="0.35">
      <c r="A1094" s="10"/>
      <c r="B1094" s="10"/>
      <c r="C1094" s="10">
        <v>3</v>
      </c>
      <c r="D1094" s="10" t="s">
        <v>79</v>
      </c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  <c r="T1094" s="10"/>
    </row>
    <row r="1095" spans="1:20" x14ac:dyDescent="0.35">
      <c r="A1095" s="10" t="s">
        <v>118</v>
      </c>
      <c r="B1095" s="10" t="s">
        <v>119</v>
      </c>
      <c r="C1095" s="10" t="s">
        <v>120</v>
      </c>
      <c r="D1095" s="10" t="s">
        <v>121</v>
      </c>
      <c r="E1095" s="10" t="s">
        <v>122</v>
      </c>
      <c r="F1095" s="10" t="s">
        <v>123</v>
      </c>
      <c r="G1095" s="10" t="s">
        <v>124</v>
      </c>
      <c r="H1095" s="10" t="s">
        <v>2</v>
      </c>
      <c r="I1095" s="10" t="s">
        <v>125</v>
      </c>
      <c r="J1095" s="10" t="s">
        <v>106</v>
      </c>
      <c r="K1095" s="10" t="s">
        <v>126</v>
      </c>
      <c r="L1095" s="10" t="s">
        <v>127</v>
      </c>
      <c r="M1095" s="10" t="s">
        <v>128</v>
      </c>
      <c r="N1095" s="10"/>
      <c r="O1095" s="10" t="s">
        <v>129</v>
      </c>
      <c r="P1095" s="10" t="s">
        <v>130</v>
      </c>
      <c r="Q1095" s="10"/>
      <c r="R1095" s="10" t="s">
        <v>131</v>
      </c>
      <c r="S1095" s="10" t="s">
        <v>121</v>
      </c>
      <c r="T1095" s="10" t="s">
        <v>132</v>
      </c>
    </row>
    <row r="1096" spans="1:20" x14ac:dyDescent="0.35">
      <c r="A1096" s="10"/>
      <c r="B1096" s="10"/>
      <c r="C1096" s="10">
        <v>3</v>
      </c>
      <c r="D1096" s="10" t="s">
        <v>80</v>
      </c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  <c r="T1096" s="10"/>
    </row>
    <row r="1097" spans="1:20" x14ac:dyDescent="0.35">
      <c r="A1097" s="10" t="s">
        <v>118</v>
      </c>
      <c r="B1097" s="10" t="s">
        <v>119</v>
      </c>
      <c r="C1097" s="10" t="s">
        <v>120</v>
      </c>
      <c r="D1097" s="10" t="s">
        <v>121</v>
      </c>
      <c r="E1097" s="10" t="s">
        <v>122</v>
      </c>
      <c r="F1097" s="10" t="s">
        <v>123</v>
      </c>
      <c r="G1097" s="10" t="s">
        <v>124</v>
      </c>
      <c r="H1097" s="10" t="s">
        <v>2</v>
      </c>
      <c r="I1097" s="10" t="s">
        <v>125</v>
      </c>
      <c r="J1097" s="10" t="s">
        <v>106</v>
      </c>
      <c r="K1097" s="10" t="s">
        <v>126</v>
      </c>
      <c r="L1097" s="10" t="s">
        <v>127</v>
      </c>
      <c r="M1097" s="10" t="s">
        <v>128</v>
      </c>
      <c r="N1097" s="10"/>
      <c r="O1097" s="10" t="s">
        <v>129</v>
      </c>
      <c r="P1097" s="10" t="s">
        <v>130</v>
      </c>
      <c r="Q1097" s="10"/>
      <c r="R1097" s="10" t="s">
        <v>131</v>
      </c>
      <c r="S1097" s="10" t="s">
        <v>121</v>
      </c>
      <c r="T1097" s="10" t="s">
        <v>132</v>
      </c>
    </row>
    <row r="1098" spans="1:20" x14ac:dyDescent="0.35">
      <c r="A1098" s="10"/>
      <c r="B1098" s="10"/>
      <c r="C1098" s="10">
        <v>3</v>
      </c>
      <c r="D1098" s="10" t="s">
        <v>81</v>
      </c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  <c r="T1098" s="10"/>
    </row>
    <row r="1099" spans="1:20" x14ac:dyDescent="0.35">
      <c r="A1099" s="10" t="s">
        <v>118</v>
      </c>
      <c r="B1099" s="10" t="s">
        <v>119</v>
      </c>
      <c r="C1099" s="10" t="s">
        <v>120</v>
      </c>
      <c r="D1099" s="10" t="s">
        <v>121</v>
      </c>
      <c r="E1099" s="10" t="s">
        <v>122</v>
      </c>
      <c r="F1099" s="10" t="s">
        <v>123</v>
      </c>
      <c r="G1099" s="10" t="s">
        <v>124</v>
      </c>
      <c r="H1099" s="10" t="s">
        <v>2</v>
      </c>
      <c r="I1099" s="10" t="s">
        <v>125</v>
      </c>
      <c r="J1099" s="10" t="s">
        <v>106</v>
      </c>
      <c r="K1099" s="10" t="s">
        <v>126</v>
      </c>
      <c r="L1099" s="10" t="s">
        <v>127</v>
      </c>
      <c r="M1099" s="10" t="s">
        <v>128</v>
      </c>
      <c r="N1099" s="10"/>
      <c r="O1099" s="10" t="s">
        <v>129</v>
      </c>
      <c r="P1099" s="10" t="s">
        <v>130</v>
      </c>
      <c r="Q1099" s="10"/>
      <c r="R1099" s="10" t="s">
        <v>131</v>
      </c>
      <c r="S1099" s="10" t="s">
        <v>121</v>
      </c>
      <c r="T1099" s="10" t="s">
        <v>132</v>
      </c>
    </row>
    <row r="1100" spans="1:20" x14ac:dyDescent="0.35">
      <c r="A1100" s="10"/>
      <c r="B1100" s="10"/>
      <c r="C1100" s="10">
        <v>3</v>
      </c>
      <c r="D1100" s="10" t="s">
        <v>82</v>
      </c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  <c r="T1100" s="10"/>
    </row>
    <row r="1101" spans="1:20" x14ac:dyDescent="0.35">
      <c r="A1101" s="10" t="s">
        <v>118</v>
      </c>
      <c r="B1101" s="10" t="s">
        <v>119</v>
      </c>
      <c r="C1101" s="10" t="s">
        <v>120</v>
      </c>
      <c r="D1101" s="10" t="s">
        <v>121</v>
      </c>
      <c r="E1101" s="10" t="s">
        <v>122</v>
      </c>
      <c r="F1101" s="10" t="s">
        <v>123</v>
      </c>
      <c r="G1101" s="10" t="s">
        <v>124</v>
      </c>
      <c r="H1101" s="10" t="s">
        <v>2</v>
      </c>
      <c r="I1101" s="10" t="s">
        <v>125</v>
      </c>
      <c r="J1101" s="10" t="s">
        <v>106</v>
      </c>
      <c r="K1101" s="10" t="s">
        <v>126</v>
      </c>
      <c r="L1101" s="10" t="s">
        <v>127</v>
      </c>
      <c r="M1101" s="10" t="s">
        <v>128</v>
      </c>
      <c r="N1101" s="10"/>
      <c r="O1101" s="10" t="s">
        <v>129</v>
      </c>
      <c r="P1101" s="10" t="s">
        <v>130</v>
      </c>
      <c r="Q1101" s="10"/>
      <c r="R1101" s="10" t="s">
        <v>131</v>
      </c>
      <c r="S1101" s="10" t="s">
        <v>121</v>
      </c>
      <c r="T1101" s="10" t="s">
        <v>132</v>
      </c>
    </row>
    <row r="1102" spans="1:20" x14ac:dyDescent="0.35">
      <c r="A1102" s="10"/>
      <c r="B1102" s="10"/>
      <c r="C1102" s="10">
        <v>3</v>
      </c>
      <c r="D1102" s="10" t="s">
        <v>83</v>
      </c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  <c r="T1102" s="10"/>
    </row>
    <row r="1103" spans="1:20" x14ac:dyDescent="0.35">
      <c r="A1103" s="10" t="s">
        <v>118</v>
      </c>
      <c r="B1103" s="10" t="s">
        <v>119</v>
      </c>
      <c r="C1103" s="10" t="s">
        <v>120</v>
      </c>
      <c r="D1103" s="10" t="s">
        <v>121</v>
      </c>
      <c r="E1103" s="10" t="s">
        <v>122</v>
      </c>
      <c r="F1103" s="10" t="s">
        <v>123</v>
      </c>
      <c r="G1103" s="10" t="s">
        <v>124</v>
      </c>
      <c r="H1103" s="10" t="s">
        <v>2</v>
      </c>
      <c r="I1103" s="10" t="s">
        <v>125</v>
      </c>
      <c r="J1103" s="10" t="s">
        <v>106</v>
      </c>
      <c r="K1103" s="10" t="s">
        <v>126</v>
      </c>
      <c r="L1103" s="10" t="s">
        <v>127</v>
      </c>
      <c r="M1103" s="10" t="s">
        <v>128</v>
      </c>
      <c r="N1103" s="10"/>
      <c r="O1103" s="10" t="s">
        <v>129</v>
      </c>
      <c r="P1103" s="10" t="s">
        <v>130</v>
      </c>
      <c r="Q1103" s="10"/>
      <c r="R1103" s="10" t="s">
        <v>131</v>
      </c>
      <c r="S1103" s="10" t="s">
        <v>121</v>
      </c>
      <c r="T1103" s="10" t="s">
        <v>132</v>
      </c>
    </row>
    <row r="1104" spans="1:20" x14ac:dyDescent="0.35">
      <c r="A1104" s="10"/>
      <c r="B1104" s="10"/>
      <c r="C1104" s="10">
        <v>3</v>
      </c>
      <c r="D1104" s="10" t="s">
        <v>84</v>
      </c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  <c r="T1104" s="10"/>
    </row>
    <row r="1105" spans="1:20" x14ac:dyDescent="0.35">
      <c r="A1105" s="10" t="s">
        <v>118</v>
      </c>
      <c r="B1105" s="10" t="s">
        <v>119</v>
      </c>
      <c r="C1105" s="10" t="s">
        <v>120</v>
      </c>
      <c r="D1105" s="10" t="s">
        <v>121</v>
      </c>
      <c r="E1105" s="10" t="s">
        <v>122</v>
      </c>
      <c r="F1105" s="10" t="s">
        <v>123</v>
      </c>
      <c r="G1105" s="10" t="s">
        <v>124</v>
      </c>
      <c r="H1105" s="10" t="s">
        <v>2</v>
      </c>
      <c r="I1105" s="10" t="s">
        <v>125</v>
      </c>
      <c r="J1105" s="10" t="s">
        <v>106</v>
      </c>
      <c r="K1105" s="10" t="s">
        <v>126</v>
      </c>
      <c r="L1105" s="10" t="s">
        <v>127</v>
      </c>
      <c r="M1105" s="10" t="s">
        <v>128</v>
      </c>
      <c r="N1105" s="10"/>
      <c r="O1105" s="10" t="s">
        <v>129</v>
      </c>
      <c r="P1105" s="10" t="s">
        <v>130</v>
      </c>
      <c r="Q1105" s="10"/>
      <c r="R1105" s="10" t="s">
        <v>131</v>
      </c>
      <c r="S1105" s="10" t="s">
        <v>121</v>
      </c>
      <c r="T1105" s="10" t="s">
        <v>132</v>
      </c>
    </row>
    <row r="1106" spans="1:20" x14ac:dyDescent="0.35">
      <c r="A1106" s="10"/>
      <c r="B1106" s="10"/>
      <c r="C1106" s="10">
        <v>3</v>
      </c>
      <c r="D1106" s="10" t="s">
        <v>85</v>
      </c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  <c r="T1106" s="10"/>
    </row>
    <row r="1107" spans="1:20" x14ac:dyDescent="0.35">
      <c r="A1107" s="10" t="s">
        <v>118</v>
      </c>
      <c r="B1107" s="10" t="s">
        <v>119</v>
      </c>
      <c r="C1107" s="10" t="s">
        <v>120</v>
      </c>
      <c r="D1107" s="10" t="s">
        <v>121</v>
      </c>
      <c r="E1107" s="10" t="s">
        <v>122</v>
      </c>
      <c r="F1107" s="10" t="s">
        <v>123</v>
      </c>
      <c r="G1107" s="10" t="s">
        <v>124</v>
      </c>
      <c r="H1107" s="10" t="s">
        <v>2</v>
      </c>
      <c r="I1107" s="10" t="s">
        <v>125</v>
      </c>
      <c r="J1107" s="10" t="s">
        <v>106</v>
      </c>
      <c r="K1107" s="10" t="s">
        <v>126</v>
      </c>
      <c r="L1107" s="10" t="s">
        <v>127</v>
      </c>
      <c r="M1107" s="10" t="s">
        <v>128</v>
      </c>
      <c r="N1107" s="10"/>
      <c r="O1107" s="10" t="s">
        <v>129</v>
      </c>
      <c r="P1107" s="10" t="s">
        <v>130</v>
      </c>
      <c r="Q1107" s="10"/>
      <c r="R1107" s="10" t="s">
        <v>131</v>
      </c>
      <c r="S1107" s="10" t="s">
        <v>121</v>
      </c>
      <c r="T1107" s="10" t="s">
        <v>132</v>
      </c>
    </row>
    <row r="1108" spans="1:20" x14ac:dyDescent="0.35">
      <c r="A1108" s="10"/>
      <c r="B1108" s="10"/>
      <c r="C1108" s="10">
        <v>3</v>
      </c>
      <c r="D1108" s="10" t="s">
        <v>86</v>
      </c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  <c r="T1108" s="10"/>
    </row>
    <row r="1109" spans="1:20" x14ac:dyDescent="0.35">
      <c r="A1109" s="10" t="s">
        <v>118</v>
      </c>
      <c r="B1109" s="10" t="s">
        <v>119</v>
      </c>
      <c r="C1109" s="10" t="s">
        <v>120</v>
      </c>
      <c r="D1109" s="10" t="s">
        <v>121</v>
      </c>
      <c r="E1109" s="10" t="s">
        <v>122</v>
      </c>
      <c r="F1109" s="10" t="s">
        <v>123</v>
      </c>
      <c r="G1109" s="10" t="s">
        <v>124</v>
      </c>
      <c r="H1109" s="10" t="s">
        <v>2</v>
      </c>
      <c r="I1109" s="10" t="s">
        <v>125</v>
      </c>
      <c r="J1109" s="10" t="s">
        <v>106</v>
      </c>
      <c r="K1109" s="10" t="s">
        <v>126</v>
      </c>
      <c r="L1109" s="10" t="s">
        <v>127</v>
      </c>
      <c r="M1109" s="10" t="s">
        <v>128</v>
      </c>
      <c r="N1109" s="10"/>
      <c r="O1109" s="10" t="s">
        <v>129</v>
      </c>
      <c r="P1109" s="10" t="s">
        <v>130</v>
      </c>
      <c r="Q1109" s="10"/>
      <c r="R1109" s="10" t="s">
        <v>131</v>
      </c>
      <c r="S1109" s="10" t="s">
        <v>121</v>
      </c>
      <c r="T1109" s="10" t="s">
        <v>132</v>
      </c>
    </row>
    <row r="1110" spans="1:20" x14ac:dyDescent="0.35">
      <c r="A1110" s="10"/>
      <c r="B1110" s="10"/>
      <c r="C1110" s="10">
        <v>3</v>
      </c>
      <c r="D1110" s="10" t="s">
        <v>87</v>
      </c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  <c r="T1110" s="10"/>
    </row>
    <row r="1111" spans="1:20" x14ac:dyDescent="0.35">
      <c r="A1111" s="10" t="s">
        <v>118</v>
      </c>
      <c r="B1111" s="10" t="s">
        <v>119</v>
      </c>
      <c r="C1111" s="10" t="s">
        <v>120</v>
      </c>
      <c r="D1111" s="10" t="s">
        <v>121</v>
      </c>
      <c r="E1111" s="10" t="s">
        <v>122</v>
      </c>
      <c r="F1111" s="10" t="s">
        <v>123</v>
      </c>
      <c r="G1111" s="10" t="s">
        <v>124</v>
      </c>
      <c r="H1111" s="10" t="s">
        <v>2</v>
      </c>
      <c r="I1111" s="10" t="s">
        <v>125</v>
      </c>
      <c r="J1111" s="10" t="s">
        <v>106</v>
      </c>
      <c r="K1111" s="10" t="s">
        <v>126</v>
      </c>
      <c r="L1111" s="10" t="s">
        <v>127</v>
      </c>
      <c r="M1111" s="10" t="s">
        <v>128</v>
      </c>
      <c r="N1111" s="10"/>
      <c r="O1111" s="10" t="s">
        <v>129</v>
      </c>
      <c r="P1111" s="10" t="s">
        <v>130</v>
      </c>
      <c r="Q1111" s="10"/>
      <c r="R1111" s="10" t="s">
        <v>131</v>
      </c>
      <c r="S1111" s="10" t="s">
        <v>121</v>
      </c>
      <c r="T1111" s="10" t="s">
        <v>132</v>
      </c>
    </row>
    <row r="1112" spans="1:20" x14ac:dyDescent="0.35">
      <c r="A1112" s="10"/>
      <c r="B1112" s="10"/>
      <c r="C1112" s="10">
        <v>3</v>
      </c>
      <c r="D1112" s="10" t="s">
        <v>88</v>
      </c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  <c r="T1112" s="10"/>
    </row>
    <row r="1113" spans="1:20" x14ac:dyDescent="0.35">
      <c r="A1113" s="10" t="s">
        <v>118</v>
      </c>
      <c r="B1113" s="10" t="s">
        <v>119</v>
      </c>
      <c r="C1113" s="10" t="s">
        <v>120</v>
      </c>
      <c r="D1113" s="10" t="s">
        <v>121</v>
      </c>
      <c r="E1113" s="10" t="s">
        <v>122</v>
      </c>
      <c r="F1113" s="10" t="s">
        <v>123</v>
      </c>
      <c r="G1113" s="10" t="s">
        <v>124</v>
      </c>
      <c r="H1113" s="10" t="s">
        <v>2</v>
      </c>
      <c r="I1113" s="10" t="s">
        <v>125</v>
      </c>
      <c r="J1113" s="10" t="s">
        <v>106</v>
      </c>
      <c r="K1113" s="10" t="s">
        <v>126</v>
      </c>
      <c r="L1113" s="10" t="s">
        <v>127</v>
      </c>
      <c r="M1113" s="10" t="s">
        <v>128</v>
      </c>
      <c r="N1113" s="10"/>
      <c r="O1113" s="10" t="s">
        <v>129</v>
      </c>
      <c r="P1113" s="10" t="s">
        <v>130</v>
      </c>
      <c r="Q1113" s="10"/>
      <c r="R1113" s="10" t="s">
        <v>131</v>
      </c>
      <c r="S1113" s="10" t="s">
        <v>121</v>
      </c>
      <c r="T1113" s="10" t="s">
        <v>132</v>
      </c>
    </row>
    <row r="1114" spans="1:20" x14ac:dyDescent="0.35">
      <c r="A1114" s="10"/>
      <c r="B1114" s="10"/>
      <c r="C1114" s="10">
        <v>3</v>
      </c>
      <c r="D1114" s="10" t="s">
        <v>89</v>
      </c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  <c r="T1114" s="10"/>
    </row>
    <row r="1115" spans="1:20" x14ac:dyDescent="0.35">
      <c r="A1115" s="10" t="s">
        <v>118</v>
      </c>
      <c r="B1115" s="10" t="s">
        <v>119</v>
      </c>
      <c r="C1115" s="10" t="s">
        <v>120</v>
      </c>
      <c r="D1115" s="10" t="s">
        <v>121</v>
      </c>
      <c r="E1115" s="10" t="s">
        <v>122</v>
      </c>
      <c r="F1115" s="10" t="s">
        <v>123</v>
      </c>
      <c r="G1115" s="10" t="s">
        <v>124</v>
      </c>
      <c r="H1115" s="10" t="s">
        <v>2</v>
      </c>
      <c r="I1115" s="10" t="s">
        <v>125</v>
      </c>
      <c r="J1115" s="10" t="s">
        <v>106</v>
      </c>
      <c r="K1115" s="10" t="s">
        <v>126</v>
      </c>
      <c r="L1115" s="10" t="s">
        <v>127</v>
      </c>
      <c r="M1115" s="10" t="s">
        <v>128</v>
      </c>
      <c r="N1115" s="10"/>
      <c r="O1115" s="10" t="s">
        <v>129</v>
      </c>
      <c r="P1115" s="10" t="s">
        <v>130</v>
      </c>
      <c r="Q1115" s="10"/>
      <c r="R1115" s="10" t="s">
        <v>131</v>
      </c>
      <c r="S1115" s="10" t="s">
        <v>121</v>
      </c>
      <c r="T1115" s="10" t="s">
        <v>132</v>
      </c>
    </row>
    <row r="1116" spans="1:20" x14ac:dyDescent="0.35">
      <c r="A1116" s="10"/>
      <c r="B1116" s="10"/>
      <c r="C1116" s="10">
        <v>3</v>
      </c>
      <c r="D1116" s="10" t="s">
        <v>90</v>
      </c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  <c r="T1116" s="10"/>
    </row>
    <row r="1117" spans="1:20" x14ac:dyDescent="0.35">
      <c r="A1117" s="10" t="s">
        <v>118</v>
      </c>
      <c r="B1117" s="10" t="s">
        <v>119</v>
      </c>
      <c r="C1117" s="10" t="s">
        <v>120</v>
      </c>
      <c r="D1117" s="10" t="s">
        <v>121</v>
      </c>
      <c r="E1117" s="10" t="s">
        <v>122</v>
      </c>
      <c r="F1117" s="10" t="s">
        <v>123</v>
      </c>
      <c r="G1117" s="10" t="s">
        <v>124</v>
      </c>
      <c r="H1117" s="10" t="s">
        <v>2</v>
      </c>
      <c r="I1117" s="10" t="s">
        <v>125</v>
      </c>
      <c r="J1117" s="10" t="s">
        <v>106</v>
      </c>
      <c r="K1117" s="10" t="s">
        <v>126</v>
      </c>
      <c r="L1117" s="10" t="s">
        <v>127</v>
      </c>
      <c r="M1117" s="10" t="s">
        <v>128</v>
      </c>
      <c r="N1117" s="10"/>
      <c r="O1117" s="10" t="s">
        <v>129</v>
      </c>
      <c r="P1117" s="10" t="s">
        <v>130</v>
      </c>
      <c r="Q1117" s="10"/>
      <c r="R1117" s="10" t="s">
        <v>131</v>
      </c>
      <c r="S1117" s="10" t="s">
        <v>121</v>
      </c>
      <c r="T1117" s="10" t="s">
        <v>132</v>
      </c>
    </row>
    <row r="1118" spans="1:20" x14ac:dyDescent="0.35">
      <c r="A1118" s="10"/>
      <c r="B1118" s="10"/>
      <c r="C1118" s="10">
        <v>3</v>
      </c>
      <c r="D1118" s="10" t="s">
        <v>91</v>
      </c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  <c r="T1118" s="10"/>
    </row>
    <row r="1119" spans="1:20" x14ac:dyDescent="0.35">
      <c r="A1119" s="10" t="s">
        <v>118</v>
      </c>
      <c r="B1119" s="10" t="s">
        <v>119</v>
      </c>
      <c r="C1119" s="10" t="s">
        <v>120</v>
      </c>
      <c r="D1119" s="10" t="s">
        <v>121</v>
      </c>
      <c r="E1119" s="10" t="s">
        <v>122</v>
      </c>
      <c r="F1119" s="10" t="s">
        <v>123</v>
      </c>
      <c r="G1119" s="10" t="s">
        <v>124</v>
      </c>
      <c r="H1119" s="10" t="s">
        <v>2</v>
      </c>
      <c r="I1119" s="10" t="s">
        <v>125</v>
      </c>
      <c r="J1119" s="10" t="s">
        <v>106</v>
      </c>
      <c r="K1119" s="10" t="s">
        <v>126</v>
      </c>
      <c r="L1119" s="10" t="s">
        <v>127</v>
      </c>
      <c r="M1119" s="10" t="s">
        <v>128</v>
      </c>
      <c r="N1119" s="10"/>
      <c r="O1119" s="10" t="s">
        <v>129</v>
      </c>
      <c r="P1119" s="10" t="s">
        <v>130</v>
      </c>
      <c r="Q1119" s="10"/>
      <c r="R1119" s="10" t="s">
        <v>131</v>
      </c>
      <c r="S1119" s="10" t="s">
        <v>121</v>
      </c>
      <c r="T1119" s="10" t="s">
        <v>132</v>
      </c>
    </row>
    <row r="1120" spans="1:20" x14ac:dyDescent="0.35">
      <c r="A1120" s="10"/>
      <c r="B1120" s="10"/>
      <c r="C1120" s="10">
        <v>3</v>
      </c>
      <c r="D1120" s="10" t="s">
        <v>92</v>
      </c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  <c r="T1120" s="10"/>
    </row>
    <row r="1121" spans="1:20" x14ac:dyDescent="0.35">
      <c r="A1121" s="10" t="s">
        <v>118</v>
      </c>
      <c r="B1121" s="10" t="s">
        <v>119</v>
      </c>
      <c r="C1121" s="10" t="s">
        <v>120</v>
      </c>
      <c r="D1121" s="10" t="s">
        <v>121</v>
      </c>
      <c r="E1121" s="10" t="s">
        <v>122</v>
      </c>
      <c r="F1121" s="10" t="s">
        <v>123</v>
      </c>
      <c r="G1121" s="10" t="s">
        <v>124</v>
      </c>
      <c r="H1121" s="10" t="s">
        <v>2</v>
      </c>
      <c r="I1121" s="10" t="s">
        <v>125</v>
      </c>
      <c r="J1121" s="10" t="s">
        <v>106</v>
      </c>
      <c r="K1121" s="10" t="s">
        <v>126</v>
      </c>
      <c r="L1121" s="10" t="s">
        <v>127</v>
      </c>
      <c r="M1121" s="10" t="s">
        <v>128</v>
      </c>
      <c r="N1121" s="10"/>
      <c r="O1121" s="10" t="s">
        <v>129</v>
      </c>
      <c r="P1121" s="10" t="s">
        <v>130</v>
      </c>
      <c r="Q1121" s="10"/>
      <c r="R1121" s="10" t="s">
        <v>131</v>
      </c>
      <c r="S1121" s="10" t="s">
        <v>121</v>
      </c>
      <c r="T1121" s="10" t="s">
        <v>132</v>
      </c>
    </row>
    <row r="1122" spans="1:20" x14ac:dyDescent="0.35">
      <c r="A1122" s="10"/>
      <c r="B1122" s="10"/>
      <c r="C1122" s="10">
        <v>3</v>
      </c>
      <c r="D1122" s="10" t="s">
        <v>93</v>
      </c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  <c r="T1122" s="10"/>
    </row>
    <row r="1123" spans="1:20" x14ac:dyDescent="0.35">
      <c r="A1123" s="10" t="s">
        <v>118</v>
      </c>
      <c r="B1123" s="10" t="s">
        <v>119</v>
      </c>
      <c r="C1123" s="10" t="s">
        <v>120</v>
      </c>
      <c r="D1123" s="10" t="s">
        <v>121</v>
      </c>
      <c r="E1123" s="10" t="s">
        <v>122</v>
      </c>
      <c r="F1123" s="10" t="s">
        <v>123</v>
      </c>
      <c r="G1123" s="10" t="s">
        <v>124</v>
      </c>
      <c r="H1123" s="10" t="s">
        <v>2</v>
      </c>
      <c r="I1123" s="10" t="s">
        <v>125</v>
      </c>
      <c r="J1123" s="10" t="s">
        <v>106</v>
      </c>
      <c r="K1123" s="10" t="s">
        <v>126</v>
      </c>
      <c r="L1123" s="10" t="s">
        <v>127</v>
      </c>
      <c r="M1123" s="10" t="s">
        <v>128</v>
      </c>
      <c r="N1123" s="10"/>
      <c r="O1123" s="10" t="s">
        <v>129</v>
      </c>
      <c r="P1123" s="10" t="s">
        <v>130</v>
      </c>
      <c r="Q1123" s="10"/>
      <c r="R1123" s="10" t="s">
        <v>131</v>
      </c>
      <c r="S1123" s="10" t="s">
        <v>121</v>
      </c>
      <c r="T1123" s="10" t="s">
        <v>132</v>
      </c>
    </row>
    <row r="1124" spans="1:20" x14ac:dyDescent="0.35">
      <c r="A1124" s="10"/>
      <c r="B1124" s="10"/>
      <c r="C1124" s="10">
        <v>3</v>
      </c>
      <c r="D1124" s="10" t="s">
        <v>94</v>
      </c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  <c r="T1124" s="10"/>
    </row>
    <row r="1125" spans="1:20" x14ac:dyDescent="0.35">
      <c r="A1125" s="10" t="s">
        <v>118</v>
      </c>
      <c r="B1125" s="10" t="s">
        <v>119</v>
      </c>
      <c r="C1125" s="10" t="s">
        <v>120</v>
      </c>
      <c r="D1125" s="10" t="s">
        <v>121</v>
      </c>
      <c r="E1125" s="10" t="s">
        <v>122</v>
      </c>
      <c r="F1125" s="10" t="s">
        <v>123</v>
      </c>
      <c r="G1125" s="10" t="s">
        <v>124</v>
      </c>
      <c r="H1125" s="10" t="s">
        <v>2</v>
      </c>
      <c r="I1125" s="10" t="s">
        <v>125</v>
      </c>
      <c r="J1125" s="10" t="s">
        <v>106</v>
      </c>
      <c r="K1125" s="10" t="s">
        <v>126</v>
      </c>
      <c r="L1125" s="10" t="s">
        <v>127</v>
      </c>
      <c r="M1125" s="10" t="s">
        <v>128</v>
      </c>
      <c r="N1125" s="10"/>
      <c r="O1125" s="10" t="s">
        <v>129</v>
      </c>
      <c r="P1125" s="10" t="s">
        <v>130</v>
      </c>
      <c r="Q1125" s="10"/>
      <c r="R1125" s="10" t="s">
        <v>131</v>
      </c>
      <c r="S1125" s="10" t="s">
        <v>121</v>
      </c>
      <c r="T1125" s="10" t="s">
        <v>132</v>
      </c>
    </row>
    <row r="1126" spans="1:20" x14ac:dyDescent="0.35">
      <c r="A1126" s="10"/>
      <c r="B1126" s="10"/>
      <c r="C1126" s="10">
        <v>3</v>
      </c>
      <c r="D1126" s="10" t="s">
        <v>95</v>
      </c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  <c r="T1126" s="10"/>
    </row>
    <row r="1127" spans="1:20" x14ac:dyDescent="0.35">
      <c r="A1127" s="10" t="s">
        <v>118</v>
      </c>
      <c r="B1127" s="10" t="s">
        <v>119</v>
      </c>
      <c r="C1127" s="10" t="s">
        <v>120</v>
      </c>
      <c r="D1127" s="10" t="s">
        <v>121</v>
      </c>
      <c r="E1127" s="10" t="s">
        <v>122</v>
      </c>
      <c r="F1127" s="10" t="s">
        <v>123</v>
      </c>
      <c r="G1127" s="10" t="s">
        <v>124</v>
      </c>
      <c r="H1127" s="10" t="s">
        <v>2</v>
      </c>
      <c r="I1127" s="10" t="s">
        <v>125</v>
      </c>
      <c r="J1127" s="10" t="s">
        <v>106</v>
      </c>
      <c r="K1127" s="10" t="s">
        <v>126</v>
      </c>
      <c r="L1127" s="10" t="s">
        <v>127</v>
      </c>
      <c r="M1127" s="10" t="s">
        <v>128</v>
      </c>
      <c r="N1127" s="10"/>
      <c r="O1127" s="10" t="s">
        <v>129</v>
      </c>
      <c r="P1127" s="10" t="s">
        <v>130</v>
      </c>
      <c r="Q1127" s="10"/>
      <c r="R1127" s="10" t="s">
        <v>131</v>
      </c>
      <c r="S1127" s="10" t="s">
        <v>121</v>
      </c>
      <c r="T1127" s="10" t="s">
        <v>132</v>
      </c>
    </row>
    <row r="1128" spans="1:20" x14ac:dyDescent="0.35">
      <c r="A1128" s="10"/>
      <c r="B1128" s="10"/>
      <c r="C1128" s="10">
        <v>3</v>
      </c>
      <c r="D1128" s="10" t="s">
        <v>96</v>
      </c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  <c r="S1128" s="10"/>
      <c r="T1128" s="10"/>
    </row>
    <row r="1129" spans="1:20" x14ac:dyDescent="0.35">
      <c r="A1129" s="10" t="s">
        <v>118</v>
      </c>
      <c r="B1129" s="10" t="s">
        <v>119</v>
      </c>
      <c r="C1129" s="10" t="s">
        <v>120</v>
      </c>
      <c r="D1129" s="10" t="s">
        <v>121</v>
      </c>
      <c r="E1129" s="10" t="s">
        <v>122</v>
      </c>
      <c r="F1129" s="10" t="s">
        <v>123</v>
      </c>
      <c r="G1129" s="10" t="s">
        <v>124</v>
      </c>
      <c r="H1129" s="10" t="s">
        <v>2</v>
      </c>
      <c r="I1129" s="10" t="s">
        <v>125</v>
      </c>
      <c r="J1129" s="10" t="s">
        <v>106</v>
      </c>
      <c r="K1129" s="10" t="s">
        <v>126</v>
      </c>
      <c r="L1129" s="10" t="s">
        <v>127</v>
      </c>
      <c r="M1129" s="10" t="s">
        <v>128</v>
      </c>
      <c r="N1129" s="10"/>
      <c r="O1129" s="10" t="s">
        <v>129</v>
      </c>
      <c r="P1129" s="10" t="s">
        <v>130</v>
      </c>
      <c r="Q1129" s="10"/>
      <c r="R1129" s="10" t="s">
        <v>131</v>
      </c>
      <c r="S1129" s="10" t="s">
        <v>121</v>
      </c>
      <c r="T1129" s="10" t="s">
        <v>132</v>
      </c>
    </row>
    <row r="1130" spans="1:20" x14ac:dyDescent="0.35">
      <c r="A1130" s="10"/>
      <c r="B1130" s="10"/>
      <c r="C1130" s="10">
        <v>3</v>
      </c>
      <c r="D1130" s="10" t="s">
        <v>97</v>
      </c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  <c r="T1130" s="10"/>
    </row>
    <row r="1131" spans="1:20" x14ac:dyDescent="0.35">
      <c r="A1131" s="10" t="s">
        <v>118</v>
      </c>
      <c r="B1131" s="10" t="s">
        <v>119</v>
      </c>
      <c r="C1131" s="10" t="s">
        <v>120</v>
      </c>
      <c r="D1131" s="10" t="s">
        <v>121</v>
      </c>
      <c r="E1131" s="10" t="s">
        <v>122</v>
      </c>
      <c r="F1131" s="10" t="s">
        <v>123</v>
      </c>
      <c r="G1131" s="10" t="s">
        <v>124</v>
      </c>
      <c r="H1131" s="10" t="s">
        <v>2</v>
      </c>
      <c r="I1131" s="10" t="s">
        <v>125</v>
      </c>
      <c r="J1131" s="10" t="s">
        <v>106</v>
      </c>
      <c r="K1131" s="10" t="s">
        <v>126</v>
      </c>
      <c r="L1131" s="10" t="s">
        <v>127</v>
      </c>
      <c r="M1131" s="10" t="s">
        <v>128</v>
      </c>
      <c r="N1131" s="10"/>
      <c r="O1131" s="10" t="s">
        <v>129</v>
      </c>
      <c r="P1131" s="10" t="s">
        <v>130</v>
      </c>
      <c r="Q1131" s="10"/>
      <c r="R1131" s="10" t="s">
        <v>131</v>
      </c>
      <c r="S1131" s="10" t="s">
        <v>121</v>
      </c>
      <c r="T1131" s="10" t="s">
        <v>132</v>
      </c>
    </row>
    <row r="1132" spans="1:20" x14ac:dyDescent="0.35">
      <c r="A1132" s="10"/>
      <c r="B1132" s="10"/>
      <c r="C1132" s="10">
        <v>3</v>
      </c>
      <c r="D1132" s="10" t="s">
        <v>98</v>
      </c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  <c r="T1132" s="10"/>
    </row>
    <row r="1133" spans="1:20" x14ac:dyDescent="0.35">
      <c r="A1133" s="10" t="s">
        <v>118</v>
      </c>
      <c r="B1133" s="10" t="s">
        <v>119</v>
      </c>
      <c r="C1133" s="10" t="s">
        <v>120</v>
      </c>
      <c r="D1133" s="10" t="s">
        <v>121</v>
      </c>
      <c r="E1133" s="10" t="s">
        <v>122</v>
      </c>
      <c r="F1133" s="10" t="s">
        <v>123</v>
      </c>
      <c r="G1133" s="10" t="s">
        <v>124</v>
      </c>
      <c r="H1133" s="10" t="s">
        <v>2</v>
      </c>
      <c r="I1133" s="10" t="s">
        <v>125</v>
      </c>
      <c r="J1133" s="10" t="s">
        <v>106</v>
      </c>
      <c r="K1133" s="10" t="s">
        <v>126</v>
      </c>
      <c r="L1133" s="10" t="s">
        <v>127</v>
      </c>
      <c r="M1133" s="10" t="s">
        <v>128</v>
      </c>
      <c r="N1133" s="10"/>
      <c r="O1133" s="10" t="s">
        <v>129</v>
      </c>
      <c r="P1133" s="10" t="s">
        <v>130</v>
      </c>
      <c r="Q1133" s="10"/>
      <c r="R1133" s="10" t="s">
        <v>131</v>
      </c>
      <c r="S1133" s="10" t="s">
        <v>121</v>
      </c>
      <c r="T1133" s="10" t="s">
        <v>132</v>
      </c>
    </row>
    <row r="1134" spans="1:20" x14ac:dyDescent="0.35">
      <c r="A1134" s="10"/>
      <c r="B1134" s="10"/>
      <c r="C1134" s="10">
        <v>3</v>
      </c>
      <c r="D1134" s="10" t="s">
        <v>99</v>
      </c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  <c r="T1134" s="10"/>
    </row>
    <row r="1135" spans="1:20" x14ac:dyDescent="0.35">
      <c r="A1135" s="10" t="s">
        <v>118</v>
      </c>
      <c r="B1135" s="10" t="s">
        <v>119</v>
      </c>
      <c r="C1135" s="10" t="s">
        <v>120</v>
      </c>
      <c r="D1135" s="10" t="s">
        <v>121</v>
      </c>
      <c r="E1135" s="10" t="s">
        <v>122</v>
      </c>
      <c r="F1135" s="10" t="s">
        <v>123</v>
      </c>
      <c r="G1135" s="10" t="s">
        <v>124</v>
      </c>
      <c r="H1135" s="10" t="s">
        <v>2</v>
      </c>
      <c r="I1135" s="10" t="s">
        <v>125</v>
      </c>
      <c r="J1135" s="10" t="s">
        <v>106</v>
      </c>
      <c r="K1135" s="10" t="s">
        <v>126</v>
      </c>
      <c r="L1135" s="10" t="s">
        <v>127</v>
      </c>
      <c r="M1135" s="10" t="s">
        <v>128</v>
      </c>
      <c r="N1135" s="10"/>
      <c r="O1135" s="10" t="s">
        <v>129</v>
      </c>
      <c r="P1135" s="10" t="s">
        <v>130</v>
      </c>
      <c r="Q1135" s="10"/>
      <c r="R1135" s="10" t="s">
        <v>131</v>
      </c>
      <c r="S1135" s="10" t="s">
        <v>121</v>
      </c>
      <c r="T1135" s="10" t="s">
        <v>132</v>
      </c>
    </row>
    <row r="1136" spans="1:20" x14ac:dyDescent="0.35">
      <c r="A1136" s="10"/>
      <c r="B1136" s="10"/>
      <c r="C1136" s="10">
        <v>3</v>
      </c>
      <c r="D1136" s="10" t="s">
        <v>100</v>
      </c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  <c r="T1136" s="10"/>
    </row>
    <row r="1137" spans="1:20" x14ac:dyDescent="0.35">
      <c r="A1137" s="10" t="s">
        <v>118</v>
      </c>
      <c r="B1137" s="10" t="s">
        <v>119</v>
      </c>
      <c r="C1137" s="10" t="s">
        <v>120</v>
      </c>
      <c r="D1137" s="10" t="s">
        <v>121</v>
      </c>
      <c r="E1137" s="10" t="s">
        <v>122</v>
      </c>
      <c r="F1137" s="10" t="s">
        <v>123</v>
      </c>
      <c r="G1137" s="10" t="s">
        <v>124</v>
      </c>
      <c r="H1137" s="10" t="s">
        <v>2</v>
      </c>
      <c r="I1137" s="10" t="s">
        <v>125</v>
      </c>
      <c r="J1137" s="10" t="s">
        <v>106</v>
      </c>
      <c r="K1137" s="10" t="s">
        <v>126</v>
      </c>
      <c r="L1137" s="10" t="s">
        <v>127</v>
      </c>
      <c r="M1137" s="10" t="s">
        <v>128</v>
      </c>
      <c r="N1137" s="10"/>
      <c r="O1137" s="10" t="s">
        <v>129</v>
      </c>
      <c r="P1137" s="10" t="s">
        <v>130</v>
      </c>
      <c r="Q1137" s="10"/>
      <c r="R1137" s="10" t="s">
        <v>131</v>
      </c>
      <c r="S1137" s="10" t="s">
        <v>121</v>
      </c>
      <c r="T1137" s="10" t="s">
        <v>132</v>
      </c>
    </row>
    <row r="1138" spans="1:20" x14ac:dyDescent="0.35">
      <c r="A1138" s="10"/>
      <c r="B1138" s="10"/>
      <c r="C1138" s="10">
        <v>3</v>
      </c>
      <c r="D1138" s="10" t="s">
        <v>101</v>
      </c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  <c r="T1138" s="10"/>
    </row>
    <row r="1139" spans="1:20" x14ac:dyDescent="0.35">
      <c r="A1139" s="10" t="s">
        <v>118</v>
      </c>
      <c r="B1139" s="10" t="s">
        <v>119</v>
      </c>
      <c r="C1139" s="10" t="s">
        <v>120</v>
      </c>
      <c r="D1139" s="10" t="s">
        <v>121</v>
      </c>
      <c r="E1139" s="10" t="s">
        <v>122</v>
      </c>
      <c r="F1139" s="10" t="s">
        <v>123</v>
      </c>
      <c r="G1139" s="10" t="s">
        <v>124</v>
      </c>
      <c r="H1139" s="10" t="s">
        <v>2</v>
      </c>
      <c r="I1139" s="10" t="s">
        <v>125</v>
      </c>
      <c r="J1139" s="10" t="s">
        <v>106</v>
      </c>
      <c r="K1139" s="10" t="s">
        <v>126</v>
      </c>
      <c r="L1139" s="10" t="s">
        <v>127</v>
      </c>
      <c r="M1139" s="10" t="s">
        <v>128</v>
      </c>
      <c r="N1139" s="10"/>
      <c r="O1139" s="10" t="s">
        <v>129</v>
      </c>
      <c r="P1139" s="10" t="s">
        <v>130</v>
      </c>
      <c r="Q1139" s="10"/>
      <c r="R1139" s="10" t="s">
        <v>131</v>
      </c>
      <c r="S1139" s="10" t="s">
        <v>121</v>
      </c>
      <c r="T1139" s="10" t="s">
        <v>132</v>
      </c>
    </row>
    <row r="1140" spans="1:20" x14ac:dyDescent="0.35">
      <c r="A1140" s="10"/>
      <c r="B1140" s="10"/>
      <c r="C1140" s="10">
        <v>3</v>
      </c>
      <c r="D1140" s="10" t="s">
        <v>102</v>
      </c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  <c r="T1140" s="10"/>
    </row>
    <row r="1141" spans="1:20" s="8" customFormat="1" x14ac:dyDescent="0.35"/>
    <row r="1142" spans="1:20" x14ac:dyDescent="0.35">
      <c r="A1142" s="10" t="s">
        <v>118</v>
      </c>
      <c r="B1142" s="10" t="s">
        <v>119</v>
      </c>
      <c r="C1142" s="10" t="s">
        <v>120</v>
      </c>
      <c r="D1142" s="10" t="s">
        <v>121</v>
      </c>
      <c r="E1142" s="10" t="s">
        <v>122</v>
      </c>
      <c r="F1142" s="10" t="s">
        <v>123</v>
      </c>
      <c r="G1142" s="10" t="s">
        <v>124</v>
      </c>
      <c r="H1142" s="10" t="s">
        <v>2</v>
      </c>
      <c r="I1142" s="10" t="s">
        <v>125</v>
      </c>
      <c r="J1142" s="10" t="s">
        <v>106</v>
      </c>
      <c r="K1142" s="10" t="s">
        <v>126</v>
      </c>
      <c r="L1142" s="10" t="s">
        <v>127</v>
      </c>
      <c r="M1142" s="10" t="s">
        <v>128</v>
      </c>
      <c r="N1142" s="10"/>
      <c r="O1142" s="10" t="s">
        <v>129</v>
      </c>
      <c r="P1142" s="10" t="s">
        <v>130</v>
      </c>
      <c r="Q1142" s="10"/>
      <c r="R1142" s="10" t="s">
        <v>131</v>
      </c>
      <c r="S1142" s="10" t="s">
        <v>121</v>
      </c>
      <c r="T1142" s="10" t="s">
        <v>132</v>
      </c>
    </row>
    <row r="1143" spans="1:20" x14ac:dyDescent="0.35">
      <c r="A1143" s="10"/>
      <c r="B1143" s="10"/>
      <c r="C1143" s="10">
        <v>4</v>
      </c>
      <c r="D1143" s="10" t="s">
        <v>24</v>
      </c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  <c r="T1143" s="10"/>
    </row>
    <row r="1144" spans="1:20" x14ac:dyDescent="0.35">
      <c r="A1144" s="10" t="s">
        <v>118</v>
      </c>
      <c r="B1144" s="10" t="s">
        <v>119</v>
      </c>
      <c r="C1144" s="10" t="s">
        <v>120</v>
      </c>
      <c r="D1144" s="10" t="s">
        <v>121</v>
      </c>
      <c r="E1144" s="10" t="s">
        <v>122</v>
      </c>
      <c r="F1144" s="10" t="s">
        <v>123</v>
      </c>
      <c r="G1144" s="10" t="s">
        <v>124</v>
      </c>
      <c r="H1144" s="10" t="s">
        <v>2</v>
      </c>
      <c r="I1144" s="10" t="s">
        <v>125</v>
      </c>
      <c r="J1144" s="10" t="s">
        <v>106</v>
      </c>
      <c r="K1144" s="10" t="s">
        <v>126</v>
      </c>
      <c r="L1144" s="10" t="s">
        <v>127</v>
      </c>
      <c r="M1144" s="10" t="s">
        <v>128</v>
      </c>
      <c r="N1144" s="10"/>
      <c r="O1144" s="10" t="s">
        <v>129</v>
      </c>
      <c r="P1144" s="10" t="s">
        <v>130</v>
      </c>
      <c r="Q1144" s="10"/>
      <c r="R1144" s="10" t="s">
        <v>131</v>
      </c>
      <c r="S1144" s="10" t="s">
        <v>121</v>
      </c>
      <c r="T1144" s="10" t="s">
        <v>132</v>
      </c>
    </row>
    <row r="1145" spans="1:20" x14ac:dyDescent="0.35">
      <c r="A1145" s="10"/>
      <c r="B1145" s="10"/>
      <c r="C1145" s="10">
        <v>4</v>
      </c>
      <c r="D1145" s="10" t="s">
        <v>25</v>
      </c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  <c r="T1145" s="10"/>
    </row>
    <row r="1146" spans="1:20" x14ac:dyDescent="0.35">
      <c r="A1146" s="10" t="s">
        <v>118</v>
      </c>
      <c r="B1146" s="10" t="s">
        <v>119</v>
      </c>
      <c r="C1146" s="10" t="s">
        <v>120</v>
      </c>
      <c r="D1146" s="10" t="s">
        <v>121</v>
      </c>
      <c r="E1146" s="10" t="s">
        <v>122</v>
      </c>
      <c r="F1146" s="10" t="s">
        <v>123</v>
      </c>
      <c r="G1146" s="10" t="s">
        <v>124</v>
      </c>
      <c r="H1146" s="10" t="s">
        <v>2</v>
      </c>
      <c r="I1146" s="10" t="s">
        <v>125</v>
      </c>
      <c r="J1146" s="10" t="s">
        <v>106</v>
      </c>
      <c r="K1146" s="10" t="s">
        <v>126</v>
      </c>
      <c r="L1146" s="10" t="s">
        <v>127</v>
      </c>
      <c r="M1146" s="10" t="s">
        <v>128</v>
      </c>
      <c r="N1146" s="10"/>
      <c r="O1146" s="10" t="s">
        <v>129</v>
      </c>
      <c r="P1146" s="10" t="s">
        <v>130</v>
      </c>
      <c r="Q1146" s="10"/>
      <c r="R1146" s="10" t="s">
        <v>131</v>
      </c>
      <c r="S1146" s="10" t="s">
        <v>121</v>
      </c>
      <c r="T1146" s="10" t="s">
        <v>132</v>
      </c>
    </row>
    <row r="1147" spans="1:20" x14ac:dyDescent="0.35">
      <c r="A1147" s="10"/>
      <c r="B1147" s="10"/>
      <c r="C1147" s="10">
        <v>4</v>
      </c>
      <c r="D1147" s="10" t="s">
        <v>26</v>
      </c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  <c r="T1147" s="10"/>
    </row>
    <row r="1148" spans="1:20" x14ac:dyDescent="0.35">
      <c r="A1148" s="10" t="s">
        <v>118</v>
      </c>
      <c r="B1148" s="10" t="s">
        <v>119</v>
      </c>
      <c r="C1148" s="10" t="s">
        <v>120</v>
      </c>
      <c r="D1148" s="10" t="s">
        <v>121</v>
      </c>
      <c r="E1148" s="10" t="s">
        <v>122</v>
      </c>
      <c r="F1148" s="10" t="s">
        <v>123</v>
      </c>
      <c r="G1148" s="10" t="s">
        <v>124</v>
      </c>
      <c r="H1148" s="10" t="s">
        <v>2</v>
      </c>
      <c r="I1148" s="10" t="s">
        <v>125</v>
      </c>
      <c r="J1148" s="10" t="s">
        <v>106</v>
      </c>
      <c r="K1148" s="10" t="s">
        <v>126</v>
      </c>
      <c r="L1148" s="10" t="s">
        <v>127</v>
      </c>
      <c r="M1148" s="10" t="s">
        <v>128</v>
      </c>
      <c r="N1148" s="10"/>
      <c r="O1148" s="10" t="s">
        <v>129</v>
      </c>
      <c r="P1148" s="10" t="s">
        <v>130</v>
      </c>
      <c r="Q1148" s="10"/>
      <c r="R1148" s="10" t="s">
        <v>131</v>
      </c>
      <c r="S1148" s="10" t="s">
        <v>121</v>
      </c>
      <c r="T1148" s="10" t="s">
        <v>132</v>
      </c>
    </row>
    <row r="1149" spans="1:20" x14ac:dyDescent="0.35">
      <c r="A1149" s="10"/>
      <c r="B1149" s="10"/>
      <c r="C1149" s="10">
        <v>4</v>
      </c>
      <c r="D1149" s="10" t="s">
        <v>27</v>
      </c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  <c r="T1149" s="10"/>
    </row>
    <row r="1150" spans="1:20" x14ac:dyDescent="0.35">
      <c r="A1150" s="10" t="s">
        <v>118</v>
      </c>
      <c r="B1150" s="10" t="s">
        <v>119</v>
      </c>
      <c r="C1150" s="10" t="s">
        <v>120</v>
      </c>
      <c r="D1150" s="10" t="s">
        <v>121</v>
      </c>
      <c r="E1150" s="10" t="s">
        <v>122</v>
      </c>
      <c r="F1150" s="10" t="s">
        <v>123</v>
      </c>
      <c r="G1150" s="10" t="s">
        <v>124</v>
      </c>
      <c r="H1150" s="10" t="s">
        <v>2</v>
      </c>
      <c r="I1150" s="10" t="s">
        <v>125</v>
      </c>
      <c r="J1150" s="10" t="s">
        <v>106</v>
      </c>
      <c r="K1150" s="10" t="s">
        <v>126</v>
      </c>
      <c r="L1150" s="10" t="s">
        <v>127</v>
      </c>
      <c r="M1150" s="10" t="s">
        <v>128</v>
      </c>
      <c r="N1150" s="10"/>
      <c r="O1150" s="10" t="s">
        <v>129</v>
      </c>
      <c r="P1150" s="10" t="s">
        <v>130</v>
      </c>
      <c r="Q1150" s="10"/>
      <c r="R1150" s="10" t="s">
        <v>131</v>
      </c>
      <c r="S1150" s="10" t="s">
        <v>121</v>
      </c>
      <c r="T1150" s="10" t="s">
        <v>132</v>
      </c>
    </row>
    <row r="1151" spans="1:20" x14ac:dyDescent="0.35">
      <c r="A1151" s="10"/>
      <c r="B1151" s="10"/>
      <c r="C1151" s="10">
        <v>4</v>
      </c>
      <c r="D1151" s="10" t="s">
        <v>28</v>
      </c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  <c r="T1151" s="10"/>
    </row>
    <row r="1152" spans="1:20" x14ac:dyDescent="0.35">
      <c r="A1152" s="10" t="s">
        <v>118</v>
      </c>
      <c r="B1152" s="10" t="s">
        <v>119</v>
      </c>
      <c r="C1152" s="10" t="s">
        <v>120</v>
      </c>
      <c r="D1152" s="10" t="s">
        <v>121</v>
      </c>
      <c r="E1152" s="10" t="s">
        <v>122</v>
      </c>
      <c r="F1152" s="10" t="s">
        <v>123</v>
      </c>
      <c r="G1152" s="10" t="s">
        <v>124</v>
      </c>
      <c r="H1152" s="10" t="s">
        <v>2</v>
      </c>
      <c r="I1152" s="10" t="s">
        <v>125</v>
      </c>
      <c r="J1152" s="10" t="s">
        <v>106</v>
      </c>
      <c r="K1152" s="10" t="s">
        <v>126</v>
      </c>
      <c r="L1152" s="10" t="s">
        <v>127</v>
      </c>
      <c r="M1152" s="10" t="s">
        <v>128</v>
      </c>
      <c r="N1152" s="10"/>
      <c r="O1152" s="10" t="s">
        <v>129</v>
      </c>
      <c r="P1152" s="10" t="s">
        <v>130</v>
      </c>
      <c r="Q1152" s="10"/>
      <c r="R1152" s="10" t="s">
        <v>131</v>
      </c>
      <c r="S1152" s="10" t="s">
        <v>121</v>
      </c>
      <c r="T1152" s="10" t="s">
        <v>132</v>
      </c>
    </row>
    <row r="1153" spans="1:20" x14ac:dyDescent="0.35">
      <c r="A1153" s="10"/>
      <c r="B1153" s="10"/>
      <c r="C1153" s="10">
        <v>4</v>
      </c>
      <c r="D1153" s="10" t="s">
        <v>29</v>
      </c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  <c r="T1153" s="10"/>
    </row>
    <row r="1154" spans="1:20" x14ac:dyDescent="0.35">
      <c r="A1154" s="10" t="s">
        <v>118</v>
      </c>
      <c r="B1154" s="10" t="s">
        <v>119</v>
      </c>
      <c r="C1154" s="10" t="s">
        <v>120</v>
      </c>
      <c r="D1154" s="10" t="s">
        <v>121</v>
      </c>
      <c r="E1154" s="10" t="s">
        <v>122</v>
      </c>
      <c r="F1154" s="10" t="s">
        <v>123</v>
      </c>
      <c r="G1154" s="10" t="s">
        <v>124</v>
      </c>
      <c r="H1154" s="10" t="s">
        <v>2</v>
      </c>
      <c r="I1154" s="10" t="s">
        <v>125</v>
      </c>
      <c r="J1154" s="10" t="s">
        <v>106</v>
      </c>
      <c r="K1154" s="10" t="s">
        <v>126</v>
      </c>
      <c r="L1154" s="10" t="s">
        <v>127</v>
      </c>
      <c r="M1154" s="10" t="s">
        <v>128</v>
      </c>
      <c r="N1154" s="10"/>
      <c r="O1154" s="10" t="s">
        <v>129</v>
      </c>
      <c r="P1154" s="10" t="s">
        <v>130</v>
      </c>
      <c r="Q1154" s="10"/>
      <c r="R1154" s="10" t="s">
        <v>131</v>
      </c>
      <c r="S1154" s="10" t="s">
        <v>121</v>
      </c>
      <c r="T1154" s="10" t="s">
        <v>132</v>
      </c>
    </row>
    <row r="1155" spans="1:20" x14ac:dyDescent="0.35">
      <c r="A1155" s="10"/>
      <c r="B1155" s="10"/>
      <c r="C1155" s="10">
        <v>4</v>
      </c>
      <c r="D1155" s="10" t="s">
        <v>30</v>
      </c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  <c r="T1155" s="10"/>
    </row>
    <row r="1156" spans="1:20" x14ac:dyDescent="0.35">
      <c r="A1156" s="10" t="s">
        <v>118</v>
      </c>
      <c r="B1156" s="10" t="s">
        <v>119</v>
      </c>
      <c r="C1156" s="10" t="s">
        <v>120</v>
      </c>
      <c r="D1156" s="10" t="s">
        <v>121</v>
      </c>
      <c r="E1156" s="10" t="s">
        <v>122</v>
      </c>
      <c r="F1156" s="10" t="s">
        <v>123</v>
      </c>
      <c r="G1156" s="10" t="s">
        <v>124</v>
      </c>
      <c r="H1156" s="10" t="s">
        <v>2</v>
      </c>
      <c r="I1156" s="10" t="s">
        <v>125</v>
      </c>
      <c r="J1156" s="10" t="s">
        <v>106</v>
      </c>
      <c r="K1156" s="10" t="s">
        <v>126</v>
      </c>
      <c r="L1156" s="10" t="s">
        <v>127</v>
      </c>
      <c r="M1156" s="10" t="s">
        <v>128</v>
      </c>
      <c r="N1156" s="10"/>
      <c r="O1156" s="10" t="s">
        <v>129</v>
      </c>
      <c r="P1156" s="10" t="s">
        <v>130</v>
      </c>
      <c r="Q1156" s="10"/>
      <c r="R1156" s="10" t="s">
        <v>131</v>
      </c>
      <c r="S1156" s="10" t="s">
        <v>121</v>
      </c>
      <c r="T1156" s="10" t="s">
        <v>132</v>
      </c>
    </row>
    <row r="1157" spans="1:20" x14ac:dyDescent="0.35">
      <c r="A1157" s="10"/>
      <c r="B1157" s="10"/>
      <c r="C1157" s="10">
        <v>4</v>
      </c>
      <c r="D1157" s="10" t="s">
        <v>31</v>
      </c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  <c r="T1157" s="10"/>
    </row>
    <row r="1158" spans="1:20" x14ac:dyDescent="0.35">
      <c r="A1158" s="10" t="s">
        <v>118</v>
      </c>
      <c r="B1158" s="10" t="s">
        <v>119</v>
      </c>
      <c r="C1158" s="10" t="s">
        <v>120</v>
      </c>
      <c r="D1158" s="10" t="s">
        <v>121</v>
      </c>
      <c r="E1158" s="10" t="s">
        <v>122</v>
      </c>
      <c r="F1158" s="10" t="s">
        <v>123</v>
      </c>
      <c r="G1158" s="10" t="s">
        <v>124</v>
      </c>
      <c r="H1158" s="10" t="s">
        <v>2</v>
      </c>
      <c r="I1158" s="10" t="s">
        <v>125</v>
      </c>
      <c r="J1158" s="10" t="s">
        <v>106</v>
      </c>
      <c r="K1158" s="10" t="s">
        <v>126</v>
      </c>
      <c r="L1158" s="10" t="s">
        <v>127</v>
      </c>
      <c r="M1158" s="10" t="s">
        <v>128</v>
      </c>
      <c r="N1158" s="10"/>
      <c r="O1158" s="10" t="s">
        <v>129</v>
      </c>
      <c r="P1158" s="10" t="s">
        <v>130</v>
      </c>
      <c r="Q1158" s="10"/>
      <c r="R1158" s="10" t="s">
        <v>131</v>
      </c>
      <c r="S1158" s="10" t="s">
        <v>121</v>
      </c>
      <c r="T1158" s="10" t="s">
        <v>132</v>
      </c>
    </row>
    <row r="1159" spans="1:20" x14ac:dyDescent="0.35">
      <c r="A1159" s="10"/>
      <c r="B1159" s="10"/>
      <c r="C1159" s="10">
        <v>4</v>
      </c>
      <c r="D1159" s="10" t="s">
        <v>32</v>
      </c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  <c r="S1159" s="10"/>
      <c r="T1159" s="10"/>
    </row>
    <row r="1160" spans="1:20" x14ac:dyDescent="0.35">
      <c r="A1160" s="10" t="s">
        <v>118</v>
      </c>
      <c r="B1160" s="10" t="s">
        <v>119</v>
      </c>
      <c r="C1160" s="10" t="s">
        <v>120</v>
      </c>
      <c r="D1160" s="10" t="s">
        <v>121</v>
      </c>
      <c r="E1160" s="10" t="s">
        <v>122</v>
      </c>
      <c r="F1160" s="10" t="s">
        <v>123</v>
      </c>
      <c r="G1160" s="10" t="s">
        <v>124</v>
      </c>
      <c r="H1160" s="10" t="s">
        <v>2</v>
      </c>
      <c r="I1160" s="10" t="s">
        <v>125</v>
      </c>
      <c r="J1160" s="10" t="s">
        <v>106</v>
      </c>
      <c r="K1160" s="10" t="s">
        <v>126</v>
      </c>
      <c r="L1160" s="10" t="s">
        <v>127</v>
      </c>
      <c r="M1160" s="10" t="s">
        <v>128</v>
      </c>
      <c r="N1160" s="10"/>
      <c r="O1160" s="10" t="s">
        <v>129</v>
      </c>
      <c r="P1160" s="10" t="s">
        <v>130</v>
      </c>
      <c r="Q1160" s="10"/>
      <c r="R1160" s="10" t="s">
        <v>131</v>
      </c>
      <c r="S1160" s="10" t="s">
        <v>121</v>
      </c>
      <c r="T1160" s="10" t="s">
        <v>132</v>
      </c>
    </row>
    <row r="1161" spans="1:20" x14ac:dyDescent="0.35">
      <c r="A1161" s="10"/>
      <c r="B1161" s="10"/>
      <c r="C1161" s="10">
        <v>4</v>
      </c>
      <c r="D1161" s="10" t="s">
        <v>33</v>
      </c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  <c r="T1161" s="10"/>
    </row>
    <row r="1162" spans="1:20" x14ac:dyDescent="0.35">
      <c r="A1162" s="10" t="s">
        <v>118</v>
      </c>
      <c r="B1162" s="10" t="s">
        <v>119</v>
      </c>
      <c r="C1162" s="10" t="s">
        <v>120</v>
      </c>
      <c r="D1162" s="10" t="s">
        <v>121</v>
      </c>
      <c r="E1162" s="10" t="s">
        <v>122</v>
      </c>
      <c r="F1162" s="10" t="s">
        <v>123</v>
      </c>
      <c r="G1162" s="10" t="s">
        <v>124</v>
      </c>
      <c r="H1162" s="10" t="s">
        <v>2</v>
      </c>
      <c r="I1162" s="10" t="s">
        <v>125</v>
      </c>
      <c r="J1162" s="10" t="s">
        <v>106</v>
      </c>
      <c r="K1162" s="10" t="s">
        <v>126</v>
      </c>
      <c r="L1162" s="10" t="s">
        <v>127</v>
      </c>
      <c r="M1162" s="10" t="s">
        <v>128</v>
      </c>
      <c r="N1162" s="10"/>
      <c r="O1162" s="10" t="s">
        <v>129</v>
      </c>
      <c r="P1162" s="10" t="s">
        <v>130</v>
      </c>
      <c r="Q1162" s="10"/>
      <c r="R1162" s="10" t="s">
        <v>131</v>
      </c>
      <c r="S1162" s="10" t="s">
        <v>121</v>
      </c>
      <c r="T1162" s="10" t="s">
        <v>132</v>
      </c>
    </row>
    <row r="1163" spans="1:20" x14ac:dyDescent="0.35">
      <c r="A1163" s="10"/>
      <c r="B1163" s="10"/>
      <c r="C1163" s="10">
        <v>4</v>
      </c>
      <c r="D1163" s="10" t="s">
        <v>34</v>
      </c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  <c r="T1163" s="10"/>
    </row>
    <row r="1164" spans="1:20" x14ac:dyDescent="0.35">
      <c r="A1164" s="10" t="s">
        <v>118</v>
      </c>
      <c r="B1164" s="10" t="s">
        <v>119</v>
      </c>
      <c r="C1164" s="10" t="s">
        <v>120</v>
      </c>
      <c r="D1164" s="10" t="s">
        <v>121</v>
      </c>
      <c r="E1164" s="10" t="s">
        <v>122</v>
      </c>
      <c r="F1164" s="10" t="s">
        <v>123</v>
      </c>
      <c r="G1164" s="10" t="s">
        <v>124</v>
      </c>
      <c r="H1164" s="10" t="s">
        <v>2</v>
      </c>
      <c r="I1164" s="10" t="s">
        <v>125</v>
      </c>
      <c r="J1164" s="10" t="s">
        <v>106</v>
      </c>
      <c r="K1164" s="10" t="s">
        <v>126</v>
      </c>
      <c r="L1164" s="10" t="s">
        <v>127</v>
      </c>
      <c r="M1164" s="10" t="s">
        <v>128</v>
      </c>
      <c r="N1164" s="10"/>
      <c r="O1164" s="10" t="s">
        <v>129</v>
      </c>
      <c r="P1164" s="10" t="s">
        <v>130</v>
      </c>
      <c r="Q1164" s="10"/>
      <c r="R1164" s="10" t="s">
        <v>131</v>
      </c>
      <c r="S1164" s="10" t="s">
        <v>121</v>
      </c>
      <c r="T1164" s="10" t="s">
        <v>132</v>
      </c>
    </row>
    <row r="1165" spans="1:20" x14ac:dyDescent="0.35">
      <c r="A1165" s="10"/>
      <c r="B1165" s="10"/>
      <c r="C1165" s="10">
        <v>4</v>
      </c>
      <c r="D1165" s="10" t="s">
        <v>35</v>
      </c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  <c r="T1165" s="10"/>
    </row>
    <row r="1166" spans="1:20" x14ac:dyDescent="0.35">
      <c r="A1166" s="10" t="s">
        <v>118</v>
      </c>
      <c r="B1166" s="10" t="s">
        <v>119</v>
      </c>
      <c r="C1166" s="10" t="s">
        <v>120</v>
      </c>
      <c r="D1166" s="10" t="s">
        <v>121</v>
      </c>
      <c r="E1166" s="10" t="s">
        <v>122</v>
      </c>
      <c r="F1166" s="10" t="s">
        <v>123</v>
      </c>
      <c r="G1166" s="10" t="s">
        <v>124</v>
      </c>
      <c r="H1166" s="10" t="s">
        <v>2</v>
      </c>
      <c r="I1166" s="10" t="s">
        <v>125</v>
      </c>
      <c r="J1166" s="10" t="s">
        <v>106</v>
      </c>
      <c r="K1166" s="10" t="s">
        <v>126</v>
      </c>
      <c r="L1166" s="10" t="s">
        <v>127</v>
      </c>
      <c r="M1166" s="10" t="s">
        <v>128</v>
      </c>
      <c r="N1166" s="10"/>
      <c r="O1166" s="10" t="s">
        <v>129</v>
      </c>
      <c r="P1166" s="10" t="s">
        <v>130</v>
      </c>
      <c r="Q1166" s="10"/>
      <c r="R1166" s="10" t="s">
        <v>131</v>
      </c>
      <c r="S1166" s="10" t="s">
        <v>121</v>
      </c>
      <c r="T1166" s="10" t="s">
        <v>132</v>
      </c>
    </row>
    <row r="1167" spans="1:20" x14ac:dyDescent="0.35">
      <c r="A1167" s="10"/>
      <c r="B1167" s="10"/>
      <c r="C1167" s="10">
        <v>4</v>
      </c>
      <c r="D1167" s="10" t="s">
        <v>36</v>
      </c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  <c r="T1167" s="10"/>
    </row>
    <row r="1168" spans="1:20" x14ac:dyDescent="0.35">
      <c r="A1168" s="10" t="s">
        <v>118</v>
      </c>
      <c r="B1168" s="10" t="s">
        <v>119</v>
      </c>
      <c r="C1168" s="10" t="s">
        <v>120</v>
      </c>
      <c r="D1168" s="10" t="s">
        <v>121</v>
      </c>
      <c r="E1168" s="10" t="s">
        <v>122</v>
      </c>
      <c r="F1168" s="10" t="s">
        <v>123</v>
      </c>
      <c r="G1168" s="10" t="s">
        <v>124</v>
      </c>
      <c r="H1168" s="10" t="s">
        <v>2</v>
      </c>
      <c r="I1168" s="10" t="s">
        <v>125</v>
      </c>
      <c r="J1168" s="10" t="s">
        <v>106</v>
      </c>
      <c r="K1168" s="10" t="s">
        <v>126</v>
      </c>
      <c r="L1168" s="10" t="s">
        <v>127</v>
      </c>
      <c r="M1168" s="10" t="s">
        <v>128</v>
      </c>
      <c r="N1168" s="10"/>
      <c r="O1168" s="10" t="s">
        <v>129</v>
      </c>
      <c r="P1168" s="10" t="s">
        <v>130</v>
      </c>
      <c r="Q1168" s="10"/>
      <c r="R1168" s="10" t="s">
        <v>131</v>
      </c>
      <c r="S1168" s="10" t="s">
        <v>121</v>
      </c>
      <c r="T1168" s="10" t="s">
        <v>132</v>
      </c>
    </row>
    <row r="1169" spans="1:20" x14ac:dyDescent="0.35">
      <c r="A1169" s="10"/>
      <c r="B1169" s="10"/>
      <c r="C1169" s="10">
        <v>4</v>
      </c>
      <c r="D1169" s="10" t="s">
        <v>37</v>
      </c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  <c r="T1169" s="10"/>
    </row>
    <row r="1170" spans="1:20" x14ac:dyDescent="0.35">
      <c r="A1170" s="10" t="s">
        <v>118</v>
      </c>
      <c r="B1170" s="10" t="s">
        <v>119</v>
      </c>
      <c r="C1170" s="10" t="s">
        <v>120</v>
      </c>
      <c r="D1170" s="10" t="s">
        <v>121</v>
      </c>
      <c r="E1170" s="10" t="s">
        <v>122</v>
      </c>
      <c r="F1170" s="10" t="s">
        <v>123</v>
      </c>
      <c r="G1170" s="10" t="s">
        <v>124</v>
      </c>
      <c r="H1170" s="10" t="s">
        <v>2</v>
      </c>
      <c r="I1170" s="10" t="s">
        <v>125</v>
      </c>
      <c r="J1170" s="10" t="s">
        <v>106</v>
      </c>
      <c r="K1170" s="10" t="s">
        <v>126</v>
      </c>
      <c r="L1170" s="10" t="s">
        <v>127</v>
      </c>
      <c r="M1170" s="10" t="s">
        <v>128</v>
      </c>
      <c r="N1170" s="10"/>
      <c r="O1170" s="10" t="s">
        <v>129</v>
      </c>
      <c r="P1170" s="10" t="s">
        <v>130</v>
      </c>
      <c r="Q1170" s="10"/>
      <c r="R1170" s="10" t="s">
        <v>131</v>
      </c>
      <c r="S1170" s="10" t="s">
        <v>121</v>
      </c>
      <c r="T1170" s="10" t="s">
        <v>132</v>
      </c>
    </row>
    <row r="1171" spans="1:20" x14ac:dyDescent="0.35">
      <c r="A1171" s="10"/>
      <c r="B1171" s="10"/>
      <c r="C1171" s="10">
        <v>4</v>
      </c>
      <c r="D1171" s="10" t="s">
        <v>38</v>
      </c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/>
      <c r="T1171" s="10"/>
    </row>
    <row r="1172" spans="1:20" x14ac:dyDescent="0.35">
      <c r="A1172" s="10" t="s">
        <v>118</v>
      </c>
      <c r="B1172" s="10" t="s">
        <v>119</v>
      </c>
      <c r="C1172" s="10" t="s">
        <v>120</v>
      </c>
      <c r="D1172" s="10" t="s">
        <v>121</v>
      </c>
      <c r="E1172" s="10" t="s">
        <v>122</v>
      </c>
      <c r="F1172" s="10" t="s">
        <v>123</v>
      </c>
      <c r="G1172" s="10" t="s">
        <v>124</v>
      </c>
      <c r="H1172" s="10" t="s">
        <v>2</v>
      </c>
      <c r="I1172" s="10" t="s">
        <v>125</v>
      </c>
      <c r="J1172" s="10" t="s">
        <v>106</v>
      </c>
      <c r="K1172" s="10" t="s">
        <v>126</v>
      </c>
      <c r="L1172" s="10" t="s">
        <v>127</v>
      </c>
      <c r="M1172" s="10" t="s">
        <v>128</v>
      </c>
      <c r="N1172" s="10"/>
      <c r="O1172" s="10" t="s">
        <v>129</v>
      </c>
      <c r="P1172" s="10" t="s">
        <v>130</v>
      </c>
      <c r="Q1172" s="10"/>
      <c r="R1172" s="10" t="s">
        <v>131</v>
      </c>
      <c r="S1172" s="10" t="s">
        <v>121</v>
      </c>
      <c r="T1172" s="10" t="s">
        <v>132</v>
      </c>
    </row>
    <row r="1173" spans="1:20" x14ac:dyDescent="0.35">
      <c r="A1173" s="10"/>
      <c r="B1173" s="10"/>
      <c r="C1173" s="10">
        <v>4</v>
      </c>
      <c r="D1173" s="10" t="s">
        <v>39</v>
      </c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  <c r="T1173" s="10"/>
    </row>
    <row r="1174" spans="1:20" x14ac:dyDescent="0.35">
      <c r="A1174" s="10" t="s">
        <v>118</v>
      </c>
      <c r="B1174" s="10" t="s">
        <v>119</v>
      </c>
      <c r="C1174" s="10" t="s">
        <v>120</v>
      </c>
      <c r="D1174" s="10" t="s">
        <v>121</v>
      </c>
      <c r="E1174" s="10" t="s">
        <v>122</v>
      </c>
      <c r="F1174" s="10" t="s">
        <v>123</v>
      </c>
      <c r="G1174" s="10" t="s">
        <v>124</v>
      </c>
      <c r="H1174" s="10" t="s">
        <v>2</v>
      </c>
      <c r="I1174" s="10" t="s">
        <v>125</v>
      </c>
      <c r="J1174" s="10" t="s">
        <v>106</v>
      </c>
      <c r="K1174" s="10" t="s">
        <v>126</v>
      </c>
      <c r="L1174" s="10" t="s">
        <v>127</v>
      </c>
      <c r="M1174" s="10" t="s">
        <v>128</v>
      </c>
      <c r="N1174" s="10"/>
      <c r="O1174" s="10" t="s">
        <v>129</v>
      </c>
      <c r="P1174" s="10" t="s">
        <v>130</v>
      </c>
      <c r="Q1174" s="10"/>
      <c r="R1174" s="10" t="s">
        <v>131</v>
      </c>
      <c r="S1174" s="10" t="s">
        <v>121</v>
      </c>
      <c r="T1174" s="10" t="s">
        <v>132</v>
      </c>
    </row>
    <row r="1175" spans="1:20" x14ac:dyDescent="0.35">
      <c r="A1175" s="10"/>
      <c r="B1175" s="10"/>
      <c r="C1175" s="10">
        <v>4</v>
      </c>
      <c r="D1175" s="10" t="s">
        <v>40</v>
      </c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  <c r="T1175" s="10"/>
    </row>
    <row r="1176" spans="1:20" x14ac:dyDescent="0.35">
      <c r="A1176" s="10" t="s">
        <v>118</v>
      </c>
      <c r="B1176" s="10" t="s">
        <v>119</v>
      </c>
      <c r="C1176" s="10" t="s">
        <v>120</v>
      </c>
      <c r="D1176" s="10" t="s">
        <v>121</v>
      </c>
      <c r="E1176" s="10" t="s">
        <v>122</v>
      </c>
      <c r="F1176" s="10" t="s">
        <v>123</v>
      </c>
      <c r="G1176" s="10" t="s">
        <v>124</v>
      </c>
      <c r="H1176" s="10" t="s">
        <v>2</v>
      </c>
      <c r="I1176" s="10" t="s">
        <v>125</v>
      </c>
      <c r="J1176" s="10" t="s">
        <v>106</v>
      </c>
      <c r="K1176" s="10" t="s">
        <v>126</v>
      </c>
      <c r="L1176" s="10" t="s">
        <v>127</v>
      </c>
      <c r="M1176" s="10" t="s">
        <v>128</v>
      </c>
      <c r="N1176" s="10"/>
      <c r="O1176" s="10" t="s">
        <v>129</v>
      </c>
      <c r="P1176" s="10" t="s">
        <v>130</v>
      </c>
      <c r="Q1176" s="10"/>
      <c r="R1176" s="10" t="s">
        <v>131</v>
      </c>
      <c r="S1176" s="10" t="s">
        <v>121</v>
      </c>
      <c r="T1176" s="10" t="s">
        <v>132</v>
      </c>
    </row>
    <row r="1177" spans="1:20" x14ac:dyDescent="0.35">
      <c r="A1177" s="10"/>
      <c r="B1177" s="10"/>
      <c r="C1177" s="10">
        <v>4</v>
      </c>
      <c r="D1177" s="10" t="s">
        <v>41</v>
      </c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  <c r="T1177" s="10"/>
    </row>
    <row r="1178" spans="1:20" x14ac:dyDescent="0.35">
      <c r="A1178" s="10" t="s">
        <v>118</v>
      </c>
      <c r="B1178" s="10" t="s">
        <v>119</v>
      </c>
      <c r="C1178" s="10" t="s">
        <v>120</v>
      </c>
      <c r="D1178" s="10" t="s">
        <v>121</v>
      </c>
      <c r="E1178" s="10" t="s">
        <v>122</v>
      </c>
      <c r="F1178" s="10" t="s">
        <v>123</v>
      </c>
      <c r="G1178" s="10" t="s">
        <v>124</v>
      </c>
      <c r="H1178" s="10" t="s">
        <v>2</v>
      </c>
      <c r="I1178" s="10" t="s">
        <v>125</v>
      </c>
      <c r="J1178" s="10" t="s">
        <v>106</v>
      </c>
      <c r="K1178" s="10" t="s">
        <v>126</v>
      </c>
      <c r="L1178" s="10" t="s">
        <v>127</v>
      </c>
      <c r="M1178" s="10" t="s">
        <v>128</v>
      </c>
      <c r="N1178" s="10"/>
      <c r="O1178" s="10" t="s">
        <v>129</v>
      </c>
      <c r="P1178" s="10" t="s">
        <v>130</v>
      </c>
      <c r="Q1178" s="10"/>
      <c r="R1178" s="10" t="s">
        <v>131</v>
      </c>
      <c r="S1178" s="10" t="s">
        <v>121</v>
      </c>
      <c r="T1178" s="10" t="s">
        <v>132</v>
      </c>
    </row>
    <row r="1179" spans="1:20" x14ac:dyDescent="0.35">
      <c r="A1179" s="10"/>
      <c r="B1179" s="10"/>
      <c r="C1179" s="10">
        <v>4</v>
      </c>
      <c r="D1179" s="10" t="s">
        <v>42</v>
      </c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  <c r="S1179" s="10"/>
      <c r="T1179" s="10"/>
    </row>
    <row r="1180" spans="1:20" x14ac:dyDescent="0.35">
      <c r="A1180" s="10" t="s">
        <v>118</v>
      </c>
      <c r="B1180" s="10" t="s">
        <v>119</v>
      </c>
      <c r="C1180" s="10" t="s">
        <v>120</v>
      </c>
      <c r="D1180" s="10" t="s">
        <v>121</v>
      </c>
      <c r="E1180" s="10" t="s">
        <v>122</v>
      </c>
      <c r="F1180" s="10" t="s">
        <v>123</v>
      </c>
      <c r="G1180" s="10" t="s">
        <v>124</v>
      </c>
      <c r="H1180" s="10" t="s">
        <v>2</v>
      </c>
      <c r="I1180" s="10" t="s">
        <v>125</v>
      </c>
      <c r="J1180" s="10" t="s">
        <v>106</v>
      </c>
      <c r="K1180" s="10" t="s">
        <v>126</v>
      </c>
      <c r="L1180" s="10" t="s">
        <v>127</v>
      </c>
      <c r="M1180" s="10" t="s">
        <v>128</v>
      </c>
      <c r="N1180" s="10"/>
      <c r="O1180" s="10" t="s">
        <v>129</v>
      </c>
      <c r="P1180" s="10" t="s">
        <v>130</v>
      </c>
      <c r="Q1180" s="10"/>
      <c r="R1180" s="10" t="s">
        <v>131</v>
      </c>
      <c r="S1180" s="10" t="s">
        <v>121</v>
      </c>
      <c r="T1180" s="10" t="s">
        <v>132</v>
      </c>
    </row>
    <row r="1181" spans="1:20" x14ac:dyDescent="0.35">
      <c r="A1181" s="10"/>
      <c r="B1181" s="10"/>
      <c r="C1181" s="10">
        <v>4</v>
      </c>
      <c r="D1181" s="10" t="s">
        <v>43</v>
      </c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  <c r="S1181" s="10"/>
      <c r="T1181" s="10"/>
    </row>
    <row r="1182" spans="1:20" x14ac:dyDescent="0.35">
      <c r="A1182" s="10" t="s">
        <v>118</v>
      </c>
      <c r="B1182" s="10" t="s">
        <v>119</v>
      </c>
      <c r="C1182" s="10" t="s">
        <v>120</v>
      </c>
      <c r="D1182" s="10" t="s">
        <v>121</v>
      </c>
      <c r="E1182" s="10" t="s">
        <v>122</v>
      </c>
      <c r="F1182" s="10" t="s">
        <v>123</v>
      </c>
      <c r="G1182" s="10" t="s">
        <v>124</v>
      </c>
      <c r="H1182" s="10" t="s">
        <v>2</v>
      </c>
      <c r="I1182" s="10" t="s">
        <v>125</v>
      </c>
      <c r="J1182" s="10" t="s">
        <v>106</v>
      </c>
      <c r="K1182" s="10" t="s">
        <v>126</v>
      </c>
      <c r="L1182" s="10" t="s">
        <v>127</v>
      </c>
      <c r="M1182" s="10" t="s">
        <v>128</v>
      </c>
      <c r="N1182" s="10"/>
      <c r="O1182" s="10" t="s">
        <v>129</v>
      </c>
      <c r="P1182" s="10" t="s">
        <v>130</v>
      </c>
      <c r="Q1182" s="10"/>
      <c r="R1182" s="10" t="s">
        <v>131</v>
      </c>
      <c r="S1182" s="10" t="s">
        <v>121</v>
      </c>
      <c r="T1182" s="10" t="s">
        <v>132</v>
      </c>
    </row>
    <row r="1183" spans="1:20" x14ac:dyDescent="0.35">
      <c r="A1183" s="10"/>
      <c r="B1183" s="10"/>
      <c r="C1183" s="10">
        <v>4</v>
      </c>
      <c r="D1183" s="10" t="s">
        <v>44</v>
      </c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  <c r="S1183" s="10"/>
      <c r="T1183" s="10"/>
    </row>
    <row r="1184" spans="1:20" x14ac:dyDescent="0.35">
      <c r="A1184" s="10" t="s">
        <v>118</v>
      </c>
      <c r="B1184" s="10" t="s">
        <v>119</v>
      </c>
      <c r="C1184" s="10" t="s">
        <v>120</v>
      </c>
      <c r="D1184" s="10" t="s">
        <v>121</v>
      </c>
      <c r="E1184" s="10" t="s">
        <v>122</v>
      </c>
      <c r="F1184" s="10" t="s">
        <v>123</v>
      </c>
      <c r="G1184" s="10" t="s">
        <v>124</v>
      </c>
      <c r="H1184" s="10" t="s">
        <v>2</v>
      </c>
      <c r="I1184" s="10" t="s">
        <v>125</v>
      </c>
      <c r="J1184" s="10" t="s">
        <v>106</v>
      </c>
      <c r="K1184" s="10" t="s">
        <v>126</v>
      </c>
      <c r="L1184" s="10" t="s">
        <v>127</v>
      </c>
      <c r="M1184" s="10" t="s">
        <v>128</v>
      </c>
      <c r="N1184" s="10"/>
      <c r="O1184" s="10" t="s">
        <v>129</v>
      </c>
      <c r="P1184" s="10" t="s">
        <v>130</v>
      </c>
      <c r="Q1184" s="10"/>
      <c r="R1184" s="10" t="s">
        <v>131</v>
      </c>
      <c r="S1184" s="10" t="s">
        <v>121</v>
      </c>
      <c r="T1184" s="10" t="s">
        <v>132</v>
      </c>
    </row>
    <row r="1185" spans="1:20" x14ac:dyDescent="0.35">
      <c r="A1185" s="10"/>
      <c r="B1185" s="10"/>
      <c r="C1185" s="10">
        <v>4</v>
      </c>
      <c r="D1185" s="10" t="s">
        <v>45</v>
      </c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  <c r="S1185" s="10"/>
      <c r="T1185" s="10"/>
    </row>
    <row r="1186" spans="1:20" x14ac:dyDescent="0.35">
      <c r="A1186" s="10" t="s">
        <v>118</v>
      </c>
      <c r="B1186" s="10" t="s">
        <v>119</v>
      </c>
      <c r="C1186" s="10" t="s">
        <v>120</v>
      </c>
      <c r="D1186" s="10" t="s">
        <v>121</v>
      </c>
      <c r="E1186" s="10" t="s">
        <v>122</v>
      </c>
      <c r="F1186" s="10" t="s">
        <v>123</v>
      </c>
      <c r="G1186" s="10" t="s">
        <v>124</v>
      </c>
      <c r="H1186" s="10" t="s">
        <v>2</v>
      </c>
      <c r="I1186" s="10" t="s">
        <v>125</v>
      </c>
      <c r="J1186" s="10" t="s">
        <v>106</v>
      </c>
      <c r="K1186" s="10" t="s">
        <v>126</v>
      </c>
      <c r="L1186" s="10" t="s">
        <v>127</v>
      </c>
      <c r="M1186" s="10" t="s">
        <v>128</v>
      </c>
      <c r="N1186" s="10"/>
      <c r="O1186" s="10" t="s">
        <v>129</v>
      </c>
      <c r="P1186" s="10" t="s">
        <v>130</v>
      </c>
      <c r="Q1186" s="10"/>
      <c r="R1186" s="10" t="s">
        <v>131</v>
      </c>
      <c r="S1186" s="10" t="s">
        <v>121</v>
      </c>
      <c r="T1186" s="10" t="s">
        <v>132</v>
      </c>
    </row>
    <row r="1187" spans="1:20" x14ac:dyDescent="0.35">
      <c r="A1187" s="10"/>
      <c r="B1187" s="10"/>
      <c r="C1187" s="10">
        <v>4</v>
      </c>
      <c r="D1187" s="10" t="s">
        <v>46</v>
      </c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  <c r="S1187" s="10"/>
      <c r="T1187" s="10"/>
    </row>
    <row r="1188" spans="1:20" x14ac:dyDescent="0.35">
      <c r="A1188" s="10" t="s">
        <v>118</v>
      </c>
      <c r="B1188" s="10" t="s">
        <v>119</v>
      </c>
      <c r="C1188" s="10" t="s">
        <v>120</v>
      </c>
      <c r="D1188" s="10" t="s">
        <v>121</v>
      </c>
      <c r="E1188" s="10" t="s">
        <v>122</v>
      </c>
      <c r="F1188" s="10" t="s">
        <v>123</v>
      </c>
      <c r="G1188" s="10" t="s">
        <v>124</v>
      </c>
      <c r="H1188" s="10" t="s">
        <v>2</v>
      </c>
      <c r="I1188" s="10" t="s">
        <v>125</v>
      </c>
      <c r="J1188" s="10" t="s">
        <v>106</v>
      </c>
      <c r="K1188" s="10" t="s">
        <v>126</v>
      </c>
      <c r="L1188" s="10" t="s">
        <v>127</v>
      </c>
      <c r="M1188" s="10" t="s">
        <v>128</v>
      </c>
      <c r="N1188" s="10"/>
      <c r="O1188" s="10" t="s">
        <v>129</v>
      </c>
      <c r="P1188" s="10" t="s">
        <v>130</v>
      </c>
      <c r="Q1188" s="10"/>
      <c r="R1188" s="10" t="s">
        <v>131</v>
      </c>
      <c r="S1188" s="10" t="s">
        <v>121</v>
      </c>
      <c r="T1188" s="10" t="s">
        <v>132</v>
      </c>
    </row>
    <row r="1189" spans="1:20" x14ac:dyDescent="0.35">
      <c r="A1189" s="10"/>
      <c r="B1189" s="10"/>
      <c r="C1189" s="10">
        <v>4</v>
      </c>
      <c r="D1189" s="10" t="s">
        <v>47</v>
      </c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  <c r="S1189" s="10"/>
      <c r="T1189" s="10"/>
    </row>
    <row r="1190" spans="1:20" x14ac:dyDescent="0.35">
      <c r="A1190" s="10" t="s">
        <v>118</v>
      </c>
      <c r="B1190" s="10" t="s">
        <v>119</v>
      </c>
      <c r="C1190" s="10" t="s">
        <v>120</v>
      </c>
      <c r="D1190" s="10" t="s">
        <v>121</v>
      </c>
      <c r="E1190" s="10" t="s">
        <v>122</v>
      </c>
      <c r="F1190" s="10" t="s">
        <v>123</v>
      </c>
      <c r="G1190" s="10" t="s">
        <v>124</v>
      </c>
      <c r="H1190" s="10" t="s">
        <v>2</v>
      </c>
      <c r="I1190" s="10" t="s">
        <v>125</v>
      </c>
      <c r="J1190" s="10" t="s">
        <v>106</v>
      </c>
      <c r="K1190" s="10" t="s">
        <v>126</v>
      </c>
      <c r="L1190" s="10" t="s">
        <v>127</v>
      </c>
      <c r="M1190" s="10" t="s">
        <v>128</v>
      </c>
      <c r="N1190" s="10"/>
      <c r="O1190" s="10" t="s">
        <v>129</v>
      </c>
      <c r="P1190" s="10" t="s">
        <v>130</v>
      </c>
      <c r="Q1190" s="10"/>
      <c r="R1190" s="10" t="s">
        <v>131</v>
      </c>
      <c r="S1190" s="10" t="s">
        <v>121</v>
      </c>
      <c r="T1190" s="10" t="s">
        <v>132</v>
      </c>
    </row>
    <row r="1191" spans="1:20" x14ac:dyDescent="0.35">
      <c r="A1191" s="10"/>
      <c r="B1191" s="10"/>
      <c r="C1191" s="10">
        <v>4</v>
      </c>
      <c r="D1191" s="10" t="s">
        <v>48</v>
      </c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  <c r="S1191" s="10"/>
      <c r="T1191" s="10"/>
    </row>
    <row r="1192" spans="1:20" x14ac:dyDescent="0.35">
      <c r="A1192" s="10" t="s">
        <v>118</v>
      </c>
      <c r="B1192" s="10" t="s">
        <v>119</v>
      </c>
      <c r="C1192" s="10" t="s">
        <v>120</v>
      </c>
      <c r="D1192" s="10" t="s">
        <v>121</v>
      </c>
      <c r="E1192" s="10" t="s">
        <v>122</v>
      </c>
      <c r="F1192" s="10" t="s">
        <v>123</v>
      </c>
      <c r="G1192" s="10" t="s">
        <v>124</v>
      </c>
      <c r="H1192" s="10" t="s">
        <v>2</v>
      </c>
      <c r="I1192" s="10" t="s">
        <v>125</v>
      </c>
      <c r="J1192" s="10" t="s">
        <v>106</v>
      </c>
      <c r="K1192" s="10" t="s">
        <v>126</v>
      </c>
      <c r="L1192" s="10" t="s">
        <v>127</v>
      </c>
      <c r="M1192" s="10" t="s">
        <v>128</v>
      </c>
      <c r="N1192" s="10"/>
      <c r="O1192" s="10" t="s">
        <v>129</v>
      </c>
      <c r="P1192" s="10" t="s">
        <v>130</v>
      </c>
      <c r="Q1192" s="10"/>
      <c r="R1192" s="10" t="s">
        <v>131</v>
      </c>
      <c r="S1192" s="10" t="s">
        <v>121</v>
      </c>
      <c r="T1192" s="10" t="s">
        <v>132</v>
      </c>
    </row>
    <row r="1193" spans="1:20" x14ac:dyDescent="0.35">
      <c r="A1193" s="10"/>
      <c r="B1193" s="10"/>
      <c r="C1193" s="10">
        <v>4</v>
      </c>
      <c r="D1193" s="10" t="s">
        <v>49</v>
      </c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  <c r="S1193" s="10"/>
      <c r="T1193" s="10"/>
    </row>
    <row r="1194" spans="1:20" x14ac:dyDescent="0.35">
      <c r="A1194" s="10" t="s">
        <v>118</v>
      </c>
      <c r="B1194" s="10" t="s">
        <v>119</v>
      </c>
      <c r="C1194" s="10" t="s">
        <v>120</v>
      </c>
      <c r="D1194" s="10" t="s">
        <v>121</v>
      </c>
      <c r="E1194" s="10" t="s">
        <v>122</v>
      </c>
      <c r="F1194" s="10" t="s">
        <v>123</v>
      </c>
      <c r="G1194" s="10" t="s">
        <v>124</v>
      </c>
      <c r="H1194" s="10" t="s">
        <v>2</v>
      </c>
      <c r="I1194" s="10" t="s">
        <v>125</v>
      </c>
      <c r="J1194" s="10" t="s">
        <v>106</v>
      </c>
      <c r="K1194" s="10" t="s">
        <v>126</v>
      </c>
      <c r="L1194" s="10" t="s">
        <v>127</v>
      </c>
      <c r="M1194" s="10" t="s">
        <v>128</v>
      </c>
      <c r="N1194" s="10"/>
      <c r="O1194" s="10" t="s">
        <v>129</v>
      </c>
      <c r="P1194" s="10" t="s">
        <v>130</v>
      </c>
      <c r="Q1194" s="10"/>
      <c r="R1194" s="10" t="s">
        <v>131</v>
      </c>
      <c r="S1194" s="10" t="s">
        <v>121</v>
      </c>
      <c r="T1194" s="10" t="s">
        <v>132</v>
      </c>
    </row>
    <row r="1195" spans="1:20" x14ac:dyDescent="0.35">
      <c r="A1195" s="10"/>
      <c r="B1195" s="10"/>
      <c r="C1195" s="10">
        <v>4</v>
      </c>
      <c r="D1195" s="10" t="s">
        <v>50</v>
      </c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  <c r="S1195" s="10"/>
      <c r="T1195" s="10"/>
    </row>
    <row r="1196" spans="1:20" x14ac:dyDescent="0.35">
      <c r="A1196" s="10" t="s">
        <v>118</v>
      </c>
      <c r="B1196" s="10" t="s">
        <v>119</v>
      </c>
      <c r="C1196" s="10" t="s">
        <v>120</v>
      </c>
      <c r="D1196" s="10" t="s">
        <v>121</v>
      </c>
      <c r="E1196" s="10" t="s">
        <v>122</v>
      </c>
      <c r="F1196" s="10" t="s">
        <v>123</v>
      </c>
      <c r="G1196" s="10" t="s">
        <v>124</v>
      </c>
      <c r="H1196" s="10" t="s">
        <v>2</v>
      </c>
      <c r="I1196" s="10" t="s">
        <v>125</v>
      </c>
      <c r="J1196" s="10" t="s">
        <v>106</v>
      </c>
      <c r="K1196" s="10" t="s">
        <v>126</v>
      </c>
      <c r="L1196" s="10" t="s">
        <v>127</v>
      </c>
      <c r="M1196" s="10" t="s">
        <v>128</v>
      </c>
      <c r="N1196" s="10"/>
      <c r="O1196" s="10" t="s">
        <v>129</v>
      </c>
      <c r="P1196" s="10" t="s">
        <v>130</v>
      </c>
      <c r="Q1196" s="10"/>
      <c r="R1196" s="10" t="s">
        <v>131</v>
      </c>
      <c r="S1196" s="10" t="s">
        <v>121</v>
      </c>
      <c r="T1196" s="10" t="s">
        <v>132</v>
      </c>
    </row>
    <row r="1197" spans="1:20" x14ac:dyDescent="0.35">
      <c r="A1197" s="10"/>
      <c r="B1197" s="10"/>
      <c r="C1197" s="10">
        <v>4</v>
      </c>
      <c r="D1197" s="10" t="s">
        <v>367</v>
      </c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  <c r="S1197" s="10"/>
      <c r="T1197" s="10"/>
    </row>
    <row r="1198" spans="1:20" x14ac:dyDescent="0.35">
      <c r="A1198" s="10" t="s">
        <v>118</v>
      </c>
      <c r="B1198" s="10" t="s">
        <v>119</v>
      </c>
      <c r="C1198" s="10" t="s">
        <v>120</v>
      </c>
      <c r="D1198" s="10" t="s">
        <v>121</v>
      </c>
      <c r="E1198" s="10" t="s">
        <v>122</v>
      </c>
      <c r="F1198" s="10" t="s">
        <v>123</v>
      </c>
      <c r="G1198" s="10" t="s">
        <v>124</v>
      </c>
      <c r="H1198" s="10" t="s">
        <v>2</v>
      </c>
      <c r="I1198" s="10" t="s">
        <v>125</v>
      </c>
      <c r="J1198" s="10" t="s">
        <v>106</v>
      </c>
      <c r="K1198" s="10" t="s">
        <v>126</v>
      </c>
      <c r="L1198" s="10" t="s">
        <v>127</v>
      </c>
      <c r="M1198" s="10" t="s">
        <v>128</v>
      </c>
      <c r="N1198" s="10"/>
      <c r="O1198" s="10" t="s">
        <v>129</v>
      </c>
      <c r="P1198" s="10" t="s">
        <v>130</v>
      </c>
      <c r="Q1198" s="10"/>
      <c r="R1198" s="10" t="s">
        <v>131</v>
      </c>
      <c r="S1198" s="10" t="s">
        <v>121</v>
      </c>
      <c r="T1198" s="10" t="s">
        <v>132</v>
      </c>
    </row>
    <row r="1199" spans="1:20" x14ac:dyDescent="0.35">
      <c r="A1199" s="10"/>
      <c r="B1199" s="10"/>
      <c r="C1199" s="10">
        <v>4</v>
      </c>
      <c r="D1199" s="10" t="s">
        <v>51</v>
      </c>
      <c r="E1199" s="10"/>
      <c r="F1199" s="10"/>
      <c r="G1199" s="10"/>
      <c r="H1199" s="10"/>
      <c r="I1199" s="10"/>
      <c r="J1199" s="10"/>
      <c r="K1199" s="10"/>
      <c r="L1199" s="10"/>
      <c r="M1199" s="10"/>
      <c r="N1199" s="10"/>
      <c r="O1199" s="10"/>
      <c r="P1199" s="10"/>
      <c r="Q1199" s="10"/>
      <c r="R1199" s="10"/>
      <c r="S1199" s="10"/>
      <c r="T1199" s="10"/>
    </row>
    <row r="1200" spans="1:20" x14ac:dyDescent="0.35">
      <c r="A1200" s="10" t="s">
        <v>118</v>
      </c>
      <c r="B1200" s="10" t="s">
        <v>119</v>
      </c>
      <c r="C1200" s="10" t="s">
        <v>120</v>
      </c>
      <c r="D1200" s="10" t="s">
        <v>121</v>
      </c>
      <c r="E1200" s="10" t="s">
        <v>122</v>
      </c>
      <c r="F1200" s="10" t="s">
        <v>123</v>
      </c>
      <c r="G1200" s="10" t="s">
        <v>124</v>
      </c>
      <c r="H1200" s="10" t="s">
        <v>2</v>
      </c>
      <c r="I1200" s="10" t="s">
        <v>125</v>
      </c>
      <c r="J1200" s="10" t="s">
        <v>106</v>
      </c>
      <c r="K1200" s="10" t="s">
        <v>126</v>
      </c>
      <c r="L1200" s="10" t="s">
        <v>127</v>
      </c>
      <c r="M1200" s="10" t="s">
        <v>128</v>
      </c>
      <c r="N1200" s="10"/>
      <c r="O1200" s="10" t="s">
        <v>129</v>
      </c>
      <c r="P1200" s="10" t="s">
        <v>130</v>
      </c>
      <c r="Q1200" s="10"/>
      <c r="R1200" s="10" t="s">
        <v>131</v>
      </c>
      <c r="S1200" s="10" t="s">
        <v>121</v>
      </c>
      <c r="T1200" s="10" t="s">
        <v>132</v>
      </c>
    </row>
    <row r="1201" spans="1:20" x14ac:dyDescent="0.35">
      <c r="A1201" s="10"/>
      <c r="B1201" s="10"/>
      <c r="C1201" s="10">
        <v>4</v>
      </c>
      <c r="D1201" s="10" t="s">
        <v>52</v>
      </c>
      <c r="E1201" s="10"/>
      <c r="F1201" s="10"/>
      <c r="G1201" s="10"/>
      <c r="H1201" s="10"/>
      <c r="I1201" s="10"/>
      <c r="J1201" s="10"/>
      <c r="K1201" s="10"/>
      <c r="L1201" s="10"/>
      <c r="M1201" s="10"/>
      <c r="N1201" s="10"/>
      <c r="O1201" s="10"/>
      <c r="P1201" s="10"/>
      <c r="Q1201" s="10"/>
      <c r="R1201" s="10"/>
      <c r="S1201" s="10"/>
      <c r="T1201" s="10"/>
    </row>
    <row r="1202" spans="1:20" x14ac:dyDescent="0.35">
      <c r="A1202" s="10" t="s">
        <v>118</v>
      </c>
      <c r="B1202" s="10" t="s">
        <v>119</v>
      </c>
      <c r="C1202" s="10" t="s">
        <v>120</v>
      </c>
      <c r="D1202" s="10" t="s">
        <v>121</v>
      </c>
      <c r="E1202" s="10" t="s">
        <v>122</v>
      </c>
      <c r="F1202" s="10" t="s">
        <v>123</v>
      </c>
      <c r="G1202" s="10" t="s">
        <v>124</v>
      </c>
      <c r="H1202" s="10" t="s">
        <v>2</v>
      </c>
      <c r="I1202" s="10" t="s">
        <v>125</v>
      </c>
      <c r="J1202" s="10" t="s">
        <v>106</v>
      </c>
      <c r="K1202" s="10" t="s">
        <v>126</v>
      </c>
      <c r="L1202" s="10" t="s">
        <v>127</v>
      </c>
      <c r="M1202" s="10" t="s">
        <v>128</v>
      </c>
      <c r="N1202" s="10"/>
      <c r="O1202" s="10" t="s">
        <v>129</v>
      </c>
      <c r="P1202" s="10" t="s">
        <v>130</v>
      </c>
      <c r="Q1202" s="10"/>
      <c r="R1202" s="10" t="s">
        <v>131</v>
      </c>
      <c r="S1202" s="10" t="s">
        <v>121</v>
      </c>
      <c r="T1202" s="10" t="s">
        <v>132</v>
      </c>
    </row>
    <row r="1203" spans="1:20" x14ac:dyDescent="0.35">
      <c r="A1203" s="10"/>
      <c r="B1203" s="10"/>
      <c r="C1203" s="10">
        <v>4</v>
      </c>
      <c r="D1203" s="10" t="s">
        <v>53</v>
      </c>
      <c r="E1203" s="10"/>
      <c r="F1203" s="10"/>
      <c r="G1203" s="10"/>
      <c r="H1203" s="10"/>
      <c r="I1203" s="10"/>
      <c r="J1203" s="10"/>
      <c r="K1203" s="10"/>
      <c r="L1203" s="10"/>
      <c r="M1203" s="10"/>
      <c r="N1203" s="10"/>
      <c r="O1203" s="10"/>
      <c r="P1203" s="10"/>
      <c r="Q1203" s="10"/>
      <c r="R1203" s="10"/>
      <c r="S1203" s="10"/>
      <c r="T1203" s="10"/>
    </row>
    <row r="1204" spans="1:20" x14ac:dyDescent="0.35">
      <c r="A1204" s="10" t="s">
        <v>118</v>
      </c>
      <c r="B1204" s="10" t="s">
        <v>119</v>
      </c>
      <c r="C1204" s="10" t="s">
        <v>120</v>
      </c>
      <c r="D1204" s="10" t="s">
        <v>121</v>
      </c>
      <c r="E1204" s="10" t="s">
        <v>122</v>
      </c>
      <c r="F1204" s="10" t="s">
        <v>123</v>
      </c>
      <c r="G1204" s="10" t="s">
        <v>124</v>
      </c>
      <c r="H1204" s="10" t="s">
        <v>2</v>
      </c>
      <c r="I1204" s="10" t="s">
        <v>125</v>
      </c>
      <c r="J1204" s="10" t="s">
        <v>106</v>
      </c>
      <c r="K1204" s="10" t="s">
        <v>126</v>
      </c>
      <c r="L1204" s="10" t="s">
        <v>127</v>
      </c>
      <c r="M1204" s="10" t="s">
        <v>128</v>
      </c>
      <c r="N1204" s="10"/>
      <c r="O1204" s="10" t="s">
        <v>129</v>
      </c>
      <c r="P1204" s="10" t="s">
        <v>130</v>
      </c>
      <c r="Q1204" s="10"/>
      <c r="R1204" s="10" t="s">
        <v>131</v>
      </c>
      <c r="S1204" s="10" t="s">
        <v>121</v>
      </c>
      <c r="T1204" s="10" t="s">
        <v>132</v>
      </c>
    </row>
    <row r="1205" spans="1:20" x14ac:dyDescent="0.35">
      <c r="A1205" s="10"/>
      <c r="B1205" s="10"/>
      <c r="C1205" s="10">
        <v>4</v>
      </c>
      <c r="D1205" s="10" t="s">
        <v>54</v>
      </c>
      <c r="E1205" s="10"/>
      <c r="F1205" s="10"/>
      <c r="G1205" s="10"/>
      <c r="H1205" s="10"/>
      <c r="I1205" s="10"/>
      <c r="J1205" s="10"/>
      <c r="K1205" s="10"/>
      <c r="L1205" s="10"/>
      <c r="M1205" s="10"/>
      <c r="N1205" s="10"/>
      <c r="O1205" s="10"/>
      <c r="P1205" s="10"/>
      <c r="Q1205" s="10"/>
      <c r="R1205" s="10"/>
      <c r="S1205" s="10"/>
      <c r="T1205" s="10"/>
    </row>
    <row r="1206" spans="1:20" x14ac:dyDescent="0.35">
      <c r="A1206" s="10" t="s">
        <v>118</v>
      </c>
      <c r="B1206" s="10" t="s">
        <v>119</v>
      </c>
      <c r="C1206" s="10" t="s">
        <v>120</v>
      </c>
      <c r="D1206" s="10" t="s">
        <v>121</v>
      </c>
      <c r="E1206" s="10" t="s">
        <v>122</v>
      </c>
      <c r="F1206" s="10" t="s">
        <v>123</v>
      </c>
      <c r="G1206" s="10" t="s">
        <v>124</v>
      </c>
      <c r="H1206" s="10" t="s">
        <v>2</v>
      </c>
      <c r="I1206" s="10" t="s">
        <v>125</v>
      </c>
      <c r="J1206" s="10" t="s">
        <v>106</v>
      </c>
      <c r="K1206" s="10" t="s">
        <v>126</v>
      </c>
      <c r="L1206" s="10" t="s">
        <v>127</v>
      </c>
      <c r="M1206" s="10" t="s">
        <v>128</v>
      </c>
      <c r="N1206" s="10"/>
      <c r="O1206" s="10" t="s">
        <v>129</v>
      </c>
      <c r="P1206" s="10" t="s">
        <v>130</v>
      </c>
      <c r="Q1206" s="10"/>
      <c r="R1206" s="10" t="s">
        <v>131</v>
      </c>
      <c r="S1206" s="10" t="s">
        <v>121</v>
      </c>
      <c r="T1206" s="10" t="s">
        <v>132</v>
      </c>
    </row>
    <row r="1207" spans="1:20" x14ac:dyDescent="0.35">
      <c r="A1207" s="10"/>
      <c r="B1207" s="10"/>
      <c r="C1207" s="10">
        <v>4</v>
      </c>
      <c r="D1207" s="10" t="s">
        <v>55</v>
      </c>
      <c r="E1207" s="10"/>
      <c r="F1207" s="10"/>
      <c r="G1207" s="10"/>
      <c r="H1207" s="10"/>
      <c r="I1207" s="10"/>
      <c r="J1207" s="10"/>
      <c r="K1207" s="10"/>
      <c r="L1207" s="10"/>
      <c r="M1207" s="10"/>
      <c r="N1207" s="10"/>
      <c r="O1207" s="10"/>
      <c r="P1207" s="10"/>
      <c r="Q1207" s="10"/>
      <c r="R1207" s="10"/>
      <c r="S1207" s="10"/>
      <c r="T1207" s="10"/>
    </row>
    <row r="1208" spans="1:20" x14ac:dyDescent="0.35">
      <c r="A1208" s="10" t="s">
        <v>118</v>
      </c>
      <c r="B1208" s="10" t="s">
        <v>119</v>
      </c>
      <c r="C1208" s="10" t="s">
        <v>120</v>
      </c>
      <c r="D1208" s="10" t="s">
        <v>121</v>
      </c>
      <c r="E1208" s="10" t="s">
        <v>122</v>
      </c>
      <c r="F1208" s="10" t="s">
        <v>123</v>
      </c>
      <c r="G1208" s="10" t="s">
        <v>124</v>
      </c>
      <c r="H1208" s="10" t="s">
        <v>2</v>
      </c>
      <c r="I1208" s="10" t="s">
        <v>125</v>
      </c>
      <c r="J1208" s="10" t="s">
        <v>106</v>
      </c>
      <c r="K1208" s="10" t="s">
        <v>126</v>
      </c>
      <c r="L1208" s="10" t="s">
        <v>127</v>
      </c>
      <c r="M1208" s="10" t="s">
        <v>128</v>
      </c>
      <c r="N1208" s="10"/>
      <c r="O1208" s="10" t="s">
        <v>129</v>
      </c>
      <c r="P1208" s="10" t="s">
        <v>130</v>
      </c>
      <c r="Q1208" s="10"/>
      <c r="R1208" s="10" t="s">
        <v>131</v>
      </c>
      <c r="S1208" s="10" t="s">
        <v>121</v>
      </c>
      <c r="T1208" s="10" t="s">
        <v>132</v>
      </c>
    </row>
    <row r="1209" spans="1:20" x14ac:dyDescent="0.35">
      <c r="A1209" s="10"/>
      <c r="B1209" s="10"/>
      <c r="C1209" s="10">
        <v>4</v>
      </c>
      <c r="D1209" s="10" t="s">
        <v>56</v>
      </c>
      <c r="E1209" s="10"/>
      <c r="F1209" s="10"/>
      <c r="G1209" s="10"/>
      <c r="H1209" s="10"/>
      <c r="I1209" s="10"/>
      <c r="J1209" s="10"/>
      <c r="K1209" s="10"/>
      <c r="L1209" s="10"/>
      <c r="M1209" s="10"/>
      <c r="N1209" s="10"/>
      <c r="O1209" s="10"/>
      <c r="P1209" s="10"/>
      <c r="Q1209" s="10"/>
      <c r="R1209" s="10"/>
      <c r="S1209" s="10"/>
      <c r="T1209" s="10"/>
    </row>
    <row r="1210" spans="1:20" x14ac:dyDescent="0.35">
      <c r="A1210" s="10" t="s">
        <v>118</v>
      </c>
      <c r="B1210" s="10" t="s">
        <v>119</v>
      </c>
      <c r="C1210" s="10" t="s">
        <v>120</v>
      </c>
      <c r="D1210" s="10" t="s">
        <v>121</v>
      </c>
      <c r="E1210" s="10" t="s">
        <v>122</v>
      </c>
      <c r="F1210" s="10" t="s">
        <v>123</v>
      </c>
      <c r="G1210" s="10" t="s">
        <v>124</v>
      </c>
      <c r="H1210" s="10" t="s">
        <v>2</v>
      </c>
      <c r="I1210" s="10" t="s">
        <v>125</v>
      </c>
      <c r="J1210" s="10" t="s">
        <v>106</v>
      </c>
      <c r="K1210" s="10" t="s">
        <v>126</v>
      </c>
      <c r="L1210" s="10" t="s">
        <v>127</v>
      </c>
      <c r="M1210" s="10" t="s">
        <v>128</v>
      </c>
      <c r="N1210" s="10"/>
      <c r="O1210" s="10" t="s">
        <v>129</v>
      </c>
      <c r="P1210" s="10" t="s">
        <v>130</v>
      </c>
      <c r="Q1210" s="10"/>
      <c r="R1210" s="10" t="s">
        <v>131</v>
      </c>
      <c r="S1210" s="10" t="s">
        <v>121</v>
      </c>
      <c r="T1210" s="10" t="s">
        <v>132</v>
      </c>
    </row>
    <row r="1211" spans="1:20" x14ac:dyDescent="0.35">
      <c r="A1211" s="10"/>
      <c r="B1211" s="10"/>
      <c r="C1211" s="10">
        <v>4</v>
      </c>
      <c r="D1211" s="10" t="s">
        <v>57</v>
      </c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</row>
    <row r="1212" spans="1:20" x14ac:dyDescent="0.35">
      <c r="A1212" s="10" t="s">
        <v>118</v>
      </c>
      <c r="B1212" s="10" t="s">
        <v>119</v>
      </c>
      <c r="C1212" s="10" t="s">
        <v>120</v>
      </c>
      <c r="D1212" s="10" t="s">
        <v>121</v>
      </c>
      <c r="E1212" s="10" t="s">
        <v>122</v>
      </c>
      <c r="F1212" s="10" t="s">
        <v>123</v>
      </c>
      <c r="G1212" s="10" t="s">
        <v>124</v>
      </c>
      <c r="H1212" s="10" t="s">
        <v>2</v>
      </c>
      <c r="I1212" s="10" t="s">
        <v>125</v>
      </c>
      <c r="J1212" s="10" t="s">
        <v>106</v>
      </c>
      <c r="K1212" s="10" t="s">
        <v>126</v>
      </c>
      <c r="L1212" s="10" t="s">
        <v>127</v>
      </c>
      <c r="M1212" s="10" t="s">
        <v>128</v>
      </c>
      <c r="N1212" s="10"/>
      <c r="O1212" s="10" t="s">
        <v>129</v>
      </c>
      <c r="P1212" s="10" t="s">
        <v>130</v>
      </c>
      <c r="Q1212" s="10"/>
      <c r="R1212" s="10" t="s">
        <v>131</v>
      </c>
      <c r="S1212" s="10" t="s">
        <v>121</v>
      </c>
      <c r="T1212" s="10" t="s">
        <v>132</v>
      </c>
    </row>
    <row r="1213" spans="1:20" x14ac:dyDescent="0.35">
      <c r="A1213" s="10"/>
      <c r="B1213" s="10"/>
      <c r="C1213" s="10">
        <v>4</v>
      </c>
      <c r="D1213" s="10" t="s">
        <v>58</v>
      </c>
      <c r="E1213" s="10"/>
      <c r="F1213" s="10"/>
      <c r="G1213" s="10"/>
      <c r="H1213" s="10"/>
      <c r="I1213" s="10"/>
      <c r="J1213" s="10"/>
      <c r="K1213" s="10"/>
      <c r="L1213" s="10"/>
      <c r="M1213" s="10"/>
      <c r="N1213" s="10"/>
      <c r="O1213" s="10"/>
      <c r="P1213" s="10"/>
      <c r="Q1213" s="10"/>
      <c r="R1213" s="10"/>
      <c r="S1213" s="10"/>
      <c r="T1213" s="10"/>
    </row>
    <row r="1214" spans="1:20" x14ac:dyDescent="0.35">
      <c r="A1214" s="10" t="s">
        <v>118</v>
      </c>
      <c r="B1214" s="10" t="s">
        <v>119</v>
      </c>
      <c r="C1214" s="10" t="s">
        <v>120</v>
      </c>
      <c r="D1214" s="10" t="s">
        <v>121</v>
      </c>
      <c r="E1214" s="10" t="s">
        <v>122</v>
      </c>
      <c r="F1214" s="10" t="s">
        <v>123</v>
      </c>
      <c r="G1214" s="10" t="s">
        <v>124</v>
      </c>
      <c r="H1214" s="10" t="s">
        <v>2</v>
      </c>
      <c r="I1214" s="10" t="s">
        <v>125</v>
      </c>
      <c r="J1214" s="10" t="s">
        <v>106</v>
      </c>
      <c r="K1214" s="10" t="s">
        <v>126</v>
      </c>
      <c r="L1214" s="10" t="s">
        <v>127</v>
      </c>
      <c r="M1214" s="10" t="s">
        <v>128</v>
      </c>
      <c r="N1214" s="10"/>
      <c r="O1214" s="10" t="s">
        <v>129</v>
      </c>
      <c r="P1214" s="10" t="s">
        <v>130</v>
      </c>
      <c r="Q1214" s="10"/>
      <c r="R1214" s="10" t="s">
        <v>131</v>
      </c>
      <c r="S1214" s="10" t="s">
        <v>121</v>
      </c>
      <c r="T1214" s="10" t="s">
        <v>132</v>
      </c>
    </row>
    <row r="1215" spans="1:20" x14ac:dyDescent="0.35">
      <c r="A1215" s="10"/>
      <c r="B1215" s="10"/>
      <c r="C1215" s="10">
        <v>4</v>
      </c>
      <c r="D1215" s="10" t="s">
        <v>59</v>
      </c>
      <c r="E1215" s="10"/>
      <c r="F1215" s="10"/>
      <c r="G1215" s="10"/>
      <c r="H1215" s="10"/>
      <c r="I1215" s="10"/>
      <c r="J1215" s="10"/>
      <c r="K1215" s="10"/>
      <c r="L1215" s="10"/>
      <c r="M1215" s="10"/>
      <c r="N1215" s="10"/>
      <c r="O1215" s="10"/>
      <c r="P1215" s="10"/>
      <c r="Q1215" s="10"/>
      <c r="R1215" s="10"/>
      <c r="S1215" s="10"/>
      <c r="T1215" s="10"/>
    </row>
    <row r="1216" spans="1:20" x14ac:dyDescent="0.35">
      <c r="A1216" s="10" t="s">
        <v>118</v>
      </c>
      <c r="B1216" s="10" t="s">
        <v>119</v>
      </c>
      <c r="C1216" s="10" t="s">
        <v>120</v>
      </c>
      <c r="D1216" s="10" t="s">
        <v>121</v>
      </c>
      <c r="E1216" s="10" t="s">
        <v>122</v>
      </c>
      <c r="F1216" s="10" t="s">
        <v>123</v>
      </c>
      <c r="G1216" s="10" t="s">
        <v>124</v>
      </c>
      <c r="H1216" s="10" t="s">
        <v>2</v>
      </c>
      <c r="I1216" s="10" t="s">
        <v>125</v>
      </c>
      <c r="J1216" s="10" t="s">
        <v>106</v>
      </c>
      <c r="K1216" s="10" t="s">
        <v>126</v>
      </c>
      <c r="L1216" s="10" t="s">
        <v>127</v>
      </c>
      <c r="M1216" s="10" t="s">
        <v>128</v>
      </c>
      <c r="N1216" s="10"/>
      <c r="O1216" s="10" t="s">
        <v>129</v>
      </c>
      <c r="P1216" s="10" t="s">
        <v>130</v>
      </c>
      <c r="Q1216" s="10"/>
      <c r="R1216" s="10" t="s">
        <v>131</v>
      </c>
      <c r="S1216" s="10" t="s">
        <v>121</v>
      </c>
      <c r="T1216" s="10" t="s">
        <v>132</v>
      </c>
    </row>
    <row r="1217" spans="1:20" x14ac:dyDescent="0.35">
      <c r="A1217" s="10"/>
      <c r="B1217" s="10"/>
      <c r="C1217" s="10">
        <v>4</v>
      </c>
      <c r="D1217" s="10" t="s">
        <v>60</v>
      </c>
      <c r="E1217" s="10"/>
      <c r="F1217" s="10"/>
      <c r="G1217" s="10"/>
      <c r="H1217" s="10"/>
      <c r="I1217" s="10"/>
      <c r="J1217" s="10"/>
      <c r="K1217" s="10"/>
      <c r="L1217" s="10"/>
      <c r="M1217" s="10"/>
      <c r="N1217" s="10"/>
      <c r="O1217" s="10"/>
      <c r="P1217" s="10"/>
      <c r="Q1217" s="10"/>
      <c r="R1217" s="10"/>
      <c r="S1217" s="10"/>
      <c r="T1217" s="10"/>
    </row>
    <row r="1218" spans="1:20" x14ac:dyDescent="0.35">
      <c r="A1218" s="10" t="s">
        <v>118</v>
      </c>
      <c r="B1218" s="10" t="s">
        <v>119</v>
      </c>
      <c r="C1218" s="10" t="s">
        <v>120</v>
      </c>
      <c r="D1218" s="10" t="s">
        <v>121</v>
      </c>
      <c r="E1218" s="10" t="s">
        <v>122</v>
      </c>
      <c r="F1218" s="10" t="s">
        <v>123</v>
      </c>
      <c r="G1218" s="10" t="s">
        <v>124</v>
      </c>
      <c r="H1218" s="10" t="s">
        <v>2</v>
      </c>
      <c r="I1218" s="10" t="s">
        <v>125</v>
      </c>
      <c r="J1218" s="10" t="s">
        <v>106</v>
      </c>
      <c r="K1218" s="10" t="s">
        <v>126</v>
      </c>
      <c r="L1218" s="10" t="s">
        <v>127</v>
      </c>
      <c r="M1218" s="10" t="s">
        <v>128</v>
      </c>
      <c r="N1218" s="10"/>
      <c r="O1218" s="10" t="s">
        <v>129</v>
      </c>
      <c r="P1218" s="10" t="s">
        <v>130</v>
      </c>
      <c r="Q1218" s="10"/>
      <c r="R1218" s="10" t="s">
        <v>131</v>
      </c>
      <c r="S1218" s="10" t="s">
        <v>121</v>
      </c>
      <c r="T1218" s="10" t="s">
        <v>132</v>
      </c>
    </row>
    <row r="1219" spans="1:20" x14ac:dyDescent="0.35">
      <c r="A1219" s="10"/>
      <c r="B1219" s="10"/>
      <c r="C1219" s="10">
        <v>4</v>
      </c>
      <c r="D1219" s="10" t="s">
        <v>61</v>
      </c>
      <c r="E1219" s="10"/>
      <c r="F1219" s="10"/>
      <c r="G1219" s="10"/>
      <c r="H1219" s="10"/>
      <c r="I1219" s="10"/>
      <c r="J1219" s="10"/>
      <c r="K1219" s="10"/>
      <c r="L1219" s="10"/>
      <c r="M1219" s="10"/>
      <c r="N1219" s="10"/>
      <c r="O1219" s="10"/>
      <c r="P1219" s="10"/>
      <c r="Q1219" s="10"/>
      <c r="R1219" s="10"/>
      <c r="S1219" s="10"/>
      <c r="T1219" s="10"/>
    </row>
    <row r="1220" spans="1:20" x14ac:dyDescent="0.35">
      <c r="A1220" s="10" t="s">
        <v>118</v>
      </c>
      <c r="B1220" s="10" t="s">
        <v>119</v>
      </c>
      <c r="C1220" s="10" t="s">
        <v>120</v>
      </c>
      <c r="D1220" s="10" t="s">
        <v>121</v>
      </c>
      <c r="E1220" s="10" t="s">
        <v>122</v>
      </c>
      <c r="F1220" s="10" t="s">
        <v>123</v>
      </c>
      <c r="G1220" s="10" t="s">
        <v>124</v>
      </c>
      <c r="H1220" s="10" t="s">
        <v>2</v>
      </c>
      <c r="I1220" s="10" t="s">
        <v>125</v>
      </c>
      <c r="J1220" s="10" t="s">
        <v>106</v>
      </c>
      <c r="K1220" s="10" t="s">
        <v>126</v>
      </c>
      <c r="L1220" s="10" t="s">
        <v>127</v>
      </c>
      <c r="M1220" s="10" t="s">
        <v>128</v>
      </c>
      <c r="N1220" s="10"/>
      <c r="O1220" s="10" t="s">
        <v>129</v>
      </c>
      <c r="P1220" s="10" t="s">
        <v>130</v>
      </c>
      <c r="Q1220" s="10"/>
      <c r="R1220" s="10" t="s">
        <v>131</v>
      </c>
      <c r="S1220" s="10" t="s">
        <v>121</v>
      </c>
      <c r="T1220" s="10" t="s">
        <v>132</v>
      </c>
    </row>
    <row r="1221" spans="1:20" x14ac:dyDescent="0.35">
      <c r="A1221" s="10"/>
      <c r="B1221" s="10"/>
      <c r="C1221" s="10">
        <v>4</v>
      </c>
      <c r="D1221" s="10" t="s">
        <v>62</v>
      </c>
      <c r="E1221" s="10"/>
      <c r="F1221" s="10"/>
      <c r="G1221" s="10"/>
      <c r="H1221" s="10"/>
      <c r="I1221" s="10"/>
      <c r="J1221" s="10"/>
      <c r="K1221" s="10"/>
      <c r="L1221" s="10"/>
      <c r="M1221" s="10"/>
      <c r="N1221" s="10"/>
      <c r="O1221" s="10"/>
      <c r="P1221" s="10"/>
      <c r="Q1221" s="10"/>
      <c r="R1221" s="10"/>
      <c r="S1221" s="10"/>
      <c r="T1221" s="10"/>
    </row>
    <row r="1222" spans="1:20" x14ac:dyDescent="0.35">
      <c r="A1222" s="10" t="s">
        <v>118</v>
      </c>
      <c r="B1222" s="10" t="s">
        <v>119</v>
      </c>
      <c r="C1222" s="10" t="s">
        <v>120</v>
      </c>
      <c r="D1222" s="10" t="s">
        <v>121</v>
      </c>
      <c r="E1222" s="10" t="s">
        <v>122</v>
      </c>
      <c r="F1222" s="10" t="s">
        <v>123</v>
      </c>
      <c r="G1222" s="10" t="s">
        <v>124</v>
      </c>
      <c r="H1222" s="10" t="s">
        <v>2</v>
      </c>
      <c r="I1222" s="10" t="s">
        <v>125</v>
      </c>
      <c r="J1222" s="10" t="s">
        <v>106</v>
      </c>
      <c r="K1222" s="10" t="s">
        <v>126</v>
      </c>
      <c r="L1222" s="10" t="s">
        <v>127</v>
      </c>
      <c r="M1222" s="10" t="s">
        <v>128</v>
      </c>
      <c r="N1222" s="10"/>
      <c r="O1222" s="10" t="s">
        <v>129</v>
      </c>
      <c r="P1222" s="10" t="s">
        <v>130</v>
      </c>
      <c r="Q1222" s="10"/>
      <c r="R1222" s="10" t="s">
        <v>131</v>
      </c>
      <c r="S1222" s="10" t="s">
        <v>121</v>
      </c>
      <c r="T1222" s="10" t="s">
        <v>132</v>
      </c>
    </row>
    <row r="1223" spans="1:20" x14ac:dyDescent="0.35">
      <c r="A1223" s="10"/>
      <c r="B1223" s="10"/>
      <c r="C1223" s="10">
        <v>4</v>
      </c>
      <c r="D1223" s="10" t="s">
        <v>63</v>
      </c>
      <c r="E1223" s="10"/>
      <c r="F1223" s="10"/>
      <c r="G1223" s="10"/>
      <c r="H1223" s="10"/>
      <c r="I1223" s="10"/>
      <c r="J1223" s="10"/>
      <c r="K1223" s="10"/>
      <c r="L1223" s="10"/>
      <c r="M1223" s="10"/>
      <c r="N1223" s="10"/>
      <c r="O1223" s="10"/>
      <c r="P1223" s="10"/>
      <c r="Q1223" s="10"/>
      <c r="R1223" s="10"/>
      <c r="S1223" s="10"/>
      <c r="T1223" s="10"/>
    </row>
    <row r="1224" spans="1:20" x14ac:dyDescent="0.35">
      <c r="A1224" s="10" t="s">
        <v>118</v>
      </c>
      <c r="B1224" s="10" t="s">
        <v>119</v>
      </c>
      <c r="C1224" s="10" t="s">
        <v>120</v>
      </c>
      <c r="D1224" s="10" t="s">
        <v>121</v>
      </c>
      <c r="E1224" s="10" t="s">
        <v>122</v>
      </c>
      <c r="F1224" s="10" t="s">
        <v>123</v>
      </c>
      <c r="G1224" s="10" t="s">
        <v>124</v>
      </c>
      <c r="H1224" s="10" t="s">
        <v>2</v>
      </c>
      <c r="I1224" s="10" t="s">
        <v>125</v>
      </c>
      <c r="J1224" s="10" t="s">
        <v>106</v>
      </c>
      <c r="K1224" s="10" t="s">
        <v>126</v>
      </c>
      <c r="L1224" s="10" t="s">
        <v>127</v>
      </c>
      <c r="M1224" s="10" t="s">
        <v>128</v>
      </c>
      <c r="N1224" s="10"/>
      <c r="O1224" s="10" t="s">
        <v>129</v>
      </c>
      <c r="P1224" s="10" t="s">
        <v>130</v>
      </c>
      <c r="Q1224" s="10"/>
      <c r="R1224" s="10" t="s">
        <v>131</v>
      </c>
      <c r="S1224" s="10" t="s">
        <v>121</v>
      </c>
      <c r="T1224" s="10" t="s">
        <v>132</v>
      </c>
    </row>
    <row r="1225" spans="1:20" x14ac:dyDescent="0.35">
      <c r="A1225" s="10"/>
      <c r="B1225" s="10"/>
      <c r="C1225" s="10">
        <v>4</v>
      </c>
      <c r="D1225" s="10" t="s">
        <v>64</v>
      </c>
      <c r="E1225" s="10"/>
      <c r="F1225" s="10"/>
      <c r="G1225" s="10"/>
      <c r="H1225" s="10"/>
      <c r="I1225" s="10"/>
      <c r="J1225" s="10"/>
      <c r="K1225" s="10"/>
      <c r="L1225" s="10"/>
      <c r="M1225" s="10"/>
      <c r="N1225" s="10"/>
      <c r="O1225" s="10"/>
      <c r="P1225" s="10"/>
      <c r="Q1225" s="10"/>
      <c r="R1225" s="10"/>
      <c r="S1225" s="10"/>
      <c r="T1225" s="10"/>
    </row>
    <row r="1226" spans="1:20" x14ac:dyDescent="0.35">
      <c r="A1226" s="10" t="s">
        <v>118</v>
      </c>
      <c r="B1226" s="10" t="s">
        <v>119</v>
      </c>
      <c r="C1226" s="10" t="s">
        <v>120</v>
      </c>
      <c r="D1226" s="10" t="s">
        <v>121</v>
      </c>
      <c r="E1226" s="10" t="s">
        <v>122</v>
      </c>
      <c r="F1226" s="10" t="s">
        <v>123</v>
      </c>
      <c r="G1226" s="10" t="s">
        <v>124</v>
      </c>
      <c r="H1226" s="10" t="s">
        <v>2</v>
      </c>
      <c r="I1226" s="10" t="s">
        <v>125</v>
      </c>
      <c r="J1226" s="10" t="s">
        <v>106</v>
      </c>
      <c r="K1226" s="10" t="s">
        <v>126</v>
      </c>
      <c r="L1226" s="10" t="s">
        <v>127</v>
      </c>
      <c r="M1226" s="10" t="s">
        <v>128</v>
      </c>
      <c r="N1226" s="10"/>
      <c r="O1226" s="10" t="s">
        <v>129</v>
      </c>
      <c r="P1226" s="10" t="s">
        <v>130</v>
      </c>
      <c r="Q1226" s="10"/>
      <c r="R1226" s="10" t="s">
        <v>131</v>
      </c>
      <c r="S1226" s="10" t="s">
        <v>121</v>
      </c>
      <c r="T1226" s="10" t="s">
        <v>132</v>
      </c>
    </row>
    <row r="1227" spans="1:20" x14ac:dyDescent="0.35">
      <c r="A1227" s="10"/>
      <c r="B1227" s="10"/>
      <c r="C1227" s="10">
        <v>4</v>
      </c>
      <c r="D1227" s="10" t="s">
        <v>65</v>
      </c>
      <c r="E1227" s="10"/>
      <c r="F1227" s="10"/>
      <c r="G1227" s="10"/>
      <c r="H1227" s="10"/>
      <c r="I1227" s="10"/>
      <c r="J1227" s="10"/>
      <c r="K1227" s="10"/>
      <c r="L1227" s="10"/>
      <c r="M1227" s="10"/>
      <c r="N1227" s="10"/>
      <c r="O1227" s="10"/>
      <c r="P1227" s="10"/>
      <c r="Q1227" s="10"/>
      <c r="R1227" s="10"/>
      <c r="S1227" s="10"/>
      <c r="T1227" s="10"/>
    </row>
    <row r="1228" spans="1:20" x14ac:dyDescent="0.35">
      <c r="A1228" s="10" t="s">
        <v>118</v>
      </c>
      <c r="B1228" s="10" t="s">
        <v>119</v>
      </c>
      <c r="C1228" s="10" t="s">
        <v>120</v>
      </c>
      <c r="D1228" s="10" t="s">
        <v>121</v>
      </c>
      <c r="E1228" s="10" t="s">
        <v>122</v>
      </c>
      <c r="F1228" s="10" t="s">
        <v>123</v>
      </c>
      <c r="G1228" s="10" t="s">
        <v>124</v>
      </c>
      <c r="H1228" s="10" t="s">
        <v>2</v>
      </c>
      <c r="I1228" s="10" t="s">
        <v>125</v>
      </c>
      <c r="J1228" s="10" t="s">
        <v>106</v>
      </c>
      <c r="K1228" s="10" t="s">
        <v>126</v>
      </c>
      <c r="L1228" s="10" t="s">
        <v>127</v>
      </c>
      <c r="M1228" s="10" t="s">
        <v>128</v>
      </c>
      <c r="N1228" s="10"/>
      <c r="O1228" s="10" t="s">
        <v>129</v>
      </c>
      <c r="P1228" s="10" t="s">
        <v>130</v>
      </c>
      <c r="Q1228" s="10"/>
      <c r="R1228" s="10" t="s">
        <v>131</v>
      </c>
      <c r="S1228" s="10" t="s">
        <v>121</v>
      </c>
      <c r="T1228" s="10" t="s">
        <v>132</v>
      </c>
    </row>
    <row r="1229" spans="1:20" x14ac:dyDescent="0.35">
      <c r="A1229" s="10"/>
      <c r="B1229" s="10"/>
      <c r="C1229" s="10">
        <v>4</v>
      </c>
      <c r="D1229" s="10" t="s">
        <v>66</v>
      </c>
      <c r="E1229" s="10"/>
      <c r="F1229" s="10"/>
      <c r="G1229" s="10"/>
      <c r="H1229" s="10"/>
      <c r="I1229" s="10"/>
      <c r="J1229" s="10"/>
      <c r="K1229" s="10"/>
      <c r="L1229" s="10"/>
      <c r="M1229" s="10"/>
      <c r="N1229" s="10"/>
      <c r="O1229" s="10"/>
      <c r="P1229" s="10"/>
      <c r="Q1229" s="10"/>
      <c r="R1229" s="10"/>
      <c r="S1229" s="10"/>
      <c r="T1229" s="10"/>
    </row>
    <row r="1230" spans="1:20" x14ac:dyDescent="0.35">
      <c r="A1230" s="10" t="s">
        <v>118</v>
      </c>
      <c r="B1230" s="10" t="s">
        <v>119</v>
      </c>
      <c r="C1230" s="10" t="s">
        <v>120</v>
      </c>
      <c r="D1230" s="10" t="s">
        <v>121</v>
      </c>
      <c r="E1230" s="10" t="s">
        <v>122</v>
      </c>
      <c r="F1230" s="10" t="s">
        <v>123</v>
      </c>
      <c r="G1230" s="10" t="s">
        <v>124</v>
      </c>
      <c r="H1230" s="10" t="s">
        <v>2</v>
      </c>
      <c r="I1230" s="10" t="s">
        <v>125</v>
      </c>
      <c r="J1230" s="10" t="s">
        <v>106</v>
      </c>
      <c r="K1230" s="10" t="s">
        <v>126</v>
      </c>
      <c r="L1230" s="10" t="s">
        <v>127</v>
      </c>
      <c r="M1230" s="10" t="s">
        <v>128</v>
      </c>
      <c r="N1230" s="10"/>
      <c r="O1230" s="10" t="s">
        <v>129</v>
      </c>
      <c r="P1230" s="10" t="s">
        <v>130</v>
      </c>
      <c r="Q1230" s="10"/>
      <c r="R1230" s="10" t="s">
        <v>131</v>
      </c>
      <c r="S1230" s="10" t="s">
        <v>121</v>
      </c>
      <c r="T1230" s="10" t="s">
        <v>132</v>
      </c>
    </row>
    <row r="1231" spans="1:20" x14ac:dyDescent="0.35">
      <c r="A1231" s="10"/>
      <c r="B1231" s="10"/>
      <c r="C1231" s="10">
        <v>4</v>
      </c>
      <c r="D1231" s="10" t="s">
        <v>287</v>
      </c>
      <c r="E1231" s="10"/>
      <c r="F1231" s="10"/>
      <c r="G1231" s="10"/>
      <c r="H1231" s="10"/>
      <c r="I1231" s="10"/>
      <c r="J1231" s="10"/>
      <c r="K1231" s="10"/>
      <c r="L1231" s="10"/>
      <c r="M1231" s="10"/>
      <c r="N1231" s="10"/>
      <c r="O1231" s="10"/>
      <c r="P1231" s="10"/>
      <c r="Q1231" s="10"/>
      <c r="R1231" s="10"/>
      <c r="S1231" s="10"/>
      <c r="T1231" s="10"/>
    </row>
    <row r="1232" spans="1:20" x14ac:dyDescent="0.35">
      <c r="A1232" s="10" t="s">
        <v>118</v>
      </c>
      <c r="B1232" s="10" t="s">
        <v>119</v>
      </c>
      <c r="C1232" s="10" t="s">
        <v>120</v>
      </c>
      <c r="D1232" s="10" t="s">
        <v>121</v>
      </c>
      <c r="E1232" s="10" t="s">
        <v>122</v>
      </c>
      <c r="F1232" s="10" t="s">
        <v>123</v>
      </c>
      <c r="G1232" s="10" t="s">
        <v>124</v>
      </c>
      <c r="H1232" s="10" t="s">
        <v>2</v>
      </c>
      <c r="I1232" s="10" t="s">
        <v>125</v>
      </c>
      <c r="J1232" s="10" t="s">
        <v>106</v>
      </c>
      <c r="K1232" s="10" t="s">
        <v>126</v>
      </c>
      <c r="L1232" s="10" t="s">
        <v>127</v>
      </c>
      <c r="M1232" s="10" t="s">
        <v>128</v>
      </c>
      <c r="N1232" s="10"/>
      <c r="O1232" s="10" t="s">
        <v>129</v>
      </c>
      <c r="P1232" s="10" t="s">
        <v>130</v>
      </c>
      <c r="Q1232" s="10"/>
      <c r="R1232" s="10" t="s">
        <v>131</v>
      </c>
      <c r="S1232" s="10" t="s">
        <v>121</v>
      </c>
      <c r="T1232" s="10" t="s">
        <v>132</v>
      </c>
    </row>
    <row r="1233" spans="1:20" x14ac:dyDescent="0.35">
      <c r="A1233" s="10"/>
      <c r="B1233" s="10"/>
      <c r="C1233" s="10">
        <v>4</v>
      </c>
      <c r="D1233" s="10" t="s">
        <v>68</v>
      </c>
      <c r="E1233" s="10"/>
      <c r="F1233" s="10"/>
      <c r="G1233" s="10"/>
      <c r="H1233" s="10"/>
      <c r="I1233" s="10"/>
      <c r="J1233" s="10"/>
      <c r="K1233" s="10"/>
      <c r="L1233" s="10"/>
      <c r="M1233" s="10"/>
      <c r="N1233" s="10"/>
      <c r="O1233" s="10"/>
      <c r="P1233" s="10"/>
      <c r="Q1233" s="10"/>
      <c r="R1233" s="10"/>
      <c r="S1233" s="10"/>
      <c r="T1233" s="10"/>
    </row>
    <row r="1234" spans="1:20" x14ac:dyDescent="0.35">
      <c r="A1234" s="10" t="s">
        <v>118</v>
      </c>
      <c r="B1234" s="10" t="s">
        <v>119</v>
      </c>
      <c r="C1234" s="10" t="s">
        <v>120</v>
      </c>
      <c r="D1234" s="10" t="s">
        <v>121</v>
      </c>
      <c r="E1234" s="10" t="s">
        <v>122</v>
      </c>
      <c r="F1234" s="10" t="s">
        <v>123</v>
      </c>
      <c r="G1234" s="10" t="s">
        <v>124</v>
      </c>
      <c r="H1234" s="10" t="s">
        <v>2</v>
      </c>
      <c r="I1234" s="10" t="s">
        <v>125</v>
      </c>
      <c r="J1234" s="10" t="s">
        <v>106</v>
      </c>
      <c r="K1234" s="10" t="s">
        <v>126</v>
      </c>
      <c r="L1234" s="10" t="s">
        <v>127</v>
      </c>
      <c r="M1234" s="10" t="s">
        <v>128</v>
      </c>
      <c r="N1234" s="10"/>
      <c r="O1234" s="10" t="s">
        <v>129</v>
      </c>
      <c r="P1234" s="10" t="s">
        <v>130</v>
      </c>
      <c r="Q1234" s="10"/>
      <c r="R1234" s="10" t="s">
        <v>131</v>
      </c>
      <c r="S1234" s="10" t="s">
        <v>121</v>
      </c>
      <c r="T1234" s="10" t="s">
        <v>132</v>
      </c>
    </row>
    <row r="1235" spans="1:20" x14ac:dyDescent="0.35">
      <c r="A1235" s="10"/>
      <c r="B1235" s="10"/>
      <c r="C1235" s="10">
        <v>4</v>
      </c>
      <c r="D1235" s="10" t="s">
        <v>366</v>
      </c>
      <c r="E1235" s="10"/>
      <c r="F1235" s="10"/>
      <c r="G1235" s="10"/>
      <c r="H1235" s="10"/>
      <c r="I1235" s="10"/>
      <c r="J1235" s="10"/>
      <c r="K1235" s="10"/>
      <c r="L1235" s="10"/>
      <c r="M1235" s="10"/>
      <c r="N1235" s="10"/>
      <c r="O1235" s="10"/>
      <c r="P1235" s="10"/>
      <c r="Q1235" s="10"/>
      <c r="R1235" s="10"/>
      <c r="S1235" s="10"/>
      <c r="T1235" s="10"/>
    </row>
    <row r="1236" spans="1:20" x14ac:dyDescent="0.35">
      <c r="A1236" s="10" t="s">
        <v>118</v>
      </c>
      <c r="B1236" s="10" t="s">
        <v>119</v>
      </c>
      <c r="C1236" s="10" t="s">
        <v>120</v>
      </c>
      <c r="D1236" s="10" t="s">
        <v>121</v>
      </c>
      <c r="E1236" s="10" t="s">
        <v>122</v>
      </c>
      <c r="F1236" s="10" t="s">
        <v>123</v>
      </c>
      <c r="G1236" s="10" t="s">
        <v>124</v>
      </c>
      <c r="H1236" s="10" t="s">
        <v>2</v>
      </c>
      <c r="I1236" s="10" t="s">
        <v>125</v>
      </c>
      <c r="J1236" s="10" t="s">
        <v>106</v>
      </c>
      <c r="K1236" s="10" t="s">
        <v>126</v>
      </c>
      <c r="L1236" s="10" t="s">
        <v>127</v>
      </c>
      <c r="M1236" s="10" t="s">
        <v>128</v>
      </c>
      <c r="N1236" s="10"/>
      <c r="O1236" s="10" t="s">
        <v>129</v>
      </c>
      <c r="P1236" s="10" t="s">
        <v>130</v>
      </c>
      <c r="Q1236" s="10"/>
      <c r="R1236" s="10" t="s">
        <v>131</v>
      </c>
      <c r="S1236" s="10" t="s">
        <v>121</v>
      </c>
      <c r="T1236" s="10" t="s">
        <v>132</v>
      </c>
    </row>
    <row r="1237" spans="1:20" x14ac:dyDescent="0.35">
      <c r="A1237" s="10"/>
      <c r="B1237" s="10"/>
      <c r="C1237" s="10">
        <v>4</v>
      </c>
      <c r="D1237" s="10" t="s">
        <v>69</v>
      </c>
      <c r="E1237" s="10"/>
      <c r="F1237" s="10"/>
      <c r="G1237" s="10"/>
      <c r="H1237" s="10"/>
      <c r="I1237" s="10"/>
      <c r="J1237" s="10"/>
      <c r="K1237" s="10"/>
      <c r="L1237" s="10"/>
      <c r="M1237" s="10"/>
      <c r="N1237" s="10"/>
      <c r="O1237" s="10"/>
      <c r="P1237" s="10"/>
      <c r="Q1237" s="10"/>
      <c r="R1237" s="10"/>
      <c r="S1237" s="10"/>
      <c r="T1237" s="10"/>
    </row>
    <row r="1238" spans="1:20" x14ac:dyDescent="0.35">
      <c r="A1238" s="10" t="s">
        <v>118</v>
      </c>
      <c r="B1238" s="10" t="s">
        <v>119</v>
      </c>
      <c r="C1238" s="10" t="s">
        <v>120</v>
      </c>
      <c r="D1238" s="10" t="s">
        <v>121</v>
      </c>
      <c r="E1238" s="10" t="s">
        <v>122</v>
      </c>
      <c r="F1238" s="10" t="s">
        <v>123</v>
      </c>
      <c r="G1238" s="10" t="s">
        <v>124</v>
      </c>
      <c r="H1238" s="10" t="s">
        <v>2</v>
      </c>
      <c r="I1238" s="10" t="s">
        <v>125</v>
      </c>
      <c r="J1238" s="10" t="s">
        <v>106</v>
      </c>
      <c r="K1238" s="10" t="s">
        <v>126</v>
      </c>
      <c r="L1238" s="10" t="s">
        <v>127</v>
      </c>
      <c r="M1238" s="10" t="s">
        <v>128</v>
      </c>
      <c r="N1238" s="10"/>
      <c r="O1238" s="10" t="s">
        <v>129</v>
      </c>
      <c r="P1238" s="10" t="s">
        <v>130</v>
      </c>
      <c r="Q1238" s="10"/>
      <c r="R1238" s="10" t="s">
        <v>131</v>
      </c>
      <c r="S1238" s="10" t="s">
        <v>121</v>
      </c>
      <c r="T1238" s="10" t="s">
        <v>132</v>
      </c>
    </row>
    <row r="1239" spans="1:20" x14ac:dyDescent="0.35">
      <c r="A1239" s="10"/>
      <c r="B1239" s="10"/>
      <c r="C1239" s="10">
        <v>4</v>
      </c>
      <c r="D1239" s="10" t="s">
        <v>70</v>
      </c>
      <c r="E1239" s="10"/>
      <c r="F1239" s="10"/>
      <c r="G1239" s="10"/>
      <c r="H1239" s="10"/>
      <c r="I1239" s="10"/>
      <c r="J1239" s="10"/>
      <c r="K1239" s="10"/>
      <c r="L1239" s="10"/>
      <c r="M1239" s="10"/>
      <c r="N1239" s="10"/>
      <c r="O1239" s="10"/>
      <c r="P1239" s="10"/>
      <c r="Q1239" s="10"/>
      <c r="R1239" s="10"/>
      <c r="S1239" s="10"/>
      <c r="T1239" s="10"/>
    </row>
    <row r="1240" spans="1:20" x14ac:dyDescent="0.35">
      <c r="A1240" s="10" t="s">
        <v>118</v>
      </c>
      <c r="B1240" s="10" t="s">
        <v>119</v>
      </c>
      <c r="C1240" s="10" t="s">
        <v>120</v>
      </c>
      <c r="D1240" s="10" t="s">
        <v>121</v>
      </c>
      <c r="E1240" s="10" t="s">
        <v>122</v>
      </c>
      <c r="F1240" s="10" t="s">
        <v>123</v>
      </c>
      <c r="G1240" s="10" t="s">
        <v>124</v>
      </c>
      <c r="H1240" s="10" t="s">
        <v>2</v>
      </c>
      <c r="I1240" s="10" t="s">
        <v>125</v>
      </c>
      <c r="J1240" s="10" t="s">
        <v>106</v>
      </c>
      <c r="K1240" s="10" t="s">
        <v>126</v>
      </c>
      <c r="L1240" s="10" t="s">
        <v>127</v>
      </c>
      <c r="M1240" s="10" t="s">
        <v>128</v>
      </c>
      <c r="N1240" s="10"/>
      <c r="O1240" s="10" t="s">
        <v>129</v>
      </c>
      <c r="P1240" s="10" t="s">
        <v>130</v>
      </c>
      <c r="Q1240" s="10"/>
      <c r="R1240" s="10" t="s">
        <v>131</v>
      </c>
      <c r="S1240" s="10" t="s">
        <v>121</v>
      </c>
      <c r="T1240" s="10" t="s">
        <v>132</v>
      </c>
    </row>
    <row r="1241" spans="1:20" x14ac:dyDescent="0.35">
      <c r="A1241" s="10"/>
      <c r="B1241" s="10"/>
      <c r="C1241" s="10">
        <v>4</v>
      </c>
      <c r="D1241" s="10" t="s">
        <v>71</v>
      </c>
      <c r="E1241" s="10"/>
      <c r="F1241" s="10"/>
      <c r="G1241" s="10"/>
      <c r="H1241" s="10"/>
      <c r="I1241" s="10"/>
      <c r="J1241" s="10"/>
      <c r="K1241" s="10"/>
      <c r="L1241" s="10"/>
      <c r="M1241" s="10"/>
      <c r="N1241" s="10"/>
      <c r="O1241" s="10"/>
      <c r="P1241" s="10"/>
      <c r="Q1241" s="10"/>
      <c r="R1241" s="10"/>
      <c r="S1241" s="10"/>
      <c r="T1241" s="10"/>
    </row>
    <row r="1242" spans="1:20" x14ac:dyDescent="0.35">
      <c r="A1242" s="10" t="s">
        <v>118</v>
      </c>
      <c r="B1242" s="10" t="s">
        <v>119</v>
      </c>
      <c r="C1242" s="10" t="s">
        <v>120</v>
      </c>
      <c r="D1242" s="10" t="s">
        <v>121</v>
      </c>
      <c r="E1242" s="10" t="s">
        <v>122</v>
      </c>
      <c r="F1242" s="10" t="s">
        <v>123</v>
      </c>
      <c r="G1242" s="10" t="s">
        <v>124</v>
      </c>
      <c r="H1242" s="10" t="s">
        <v>2</v>
      </c>
      <c r="I1242" s="10" t="s">
        <v>125</v>
      </c>
      <c r="J1242" s="10" t="s">
        <v>106</v>
      </c>
      <c r="K1242" s="10" t="s">
        <v>126</v>
      </c>
      <c r="L1242" s="10" t="s">
        <v>127</v>
      </c>
      <c r="M1242" s="10" t="s">
        <v>128</v>
      </c>
      <c r="N1242" s="10"/>
      <c r="O1242" s="10" t="s">
        <v>129</v>
      </c>
      <c r="P1242" s="10" t="s">
        <v>130</v>
      </c>
      <c r="Q1242" s="10"/>
      <c r="R1242" s="10" t="s">
        <v>131</v>
      </c>
      <c r="S1242" s="10" t="s">
        <v>121</v>
      </c>
      <c r="T1242" s="10" t="s">
        <v>132</v>
      </c>
    </row>
    <row r="1243" spans="1:20" x14ac:dyDescent="0.35">
      <c r="A1243" s="10"/>
      <c r="B1243" s="10"/>
      <c r="C1243" s="10">
        <v>4</v>
      </c>
      <c r="D1243" s="10" t="s">
        <v>72</v>
      </c>
      <c r="E1243" s="10"/>
      <c r="F1243" s="10"/>
      <c r="G1243" s="10"/>
      <c r="H1243" s="10"/>
      <c r="I1243" s="10"/>
      <c r="J1243" s="10"/>
      <c r="K1243" s="10"/>
      <c r="L1243" s="10"/>
      <c r="M1243" s="10"/>
      <c r="N1243" s="10"/>
      <c r="O1243" s="10"/>
      <c r="P1243" s="10"/>
      <c r="Q1243" s="10"/>
      <c r="R1243" s="10"/>
      <c r="S1243" s="10"/>
      <c r="T1243" s="10"/>
    </row>
    <row r="1244" spans="1:20" x14ac:dyDescent="0.35">
      <c r="A1244" s="10" t="s">
        <v>118</v>
      </c>
      <c r="B1244" s="10" t="s">
        <v>119</v>
      </c>
      <c r="C1244" s="10" t="s">
        <v>120</v>
      </c>
      <c r="D1244" s="10" t="s">
        <v>121</v>
      </c>
      <c r="E1244" s="10" t="s">
        <v>122</v>
      </c>
      <c r="F1244" s="10" t="s">
        <v>123</v>
      </c>
      <c r="G1244" s="10" t="s">
        <v>124</v>
      </c>
      <c r="H1244" s="10" t="s">
        <v>2</v>
      </c>
      <c r="I1244" s="10" t="s">
        <v>125</v>
      </c>
      <c r="J1244" s="10" t="s">
        <v>106</v>
      </c>
      <c r="K1244" s="10" t="s">
        <v>126</v>
      </c>
      <c r="L1244" s="10" t="s">
        <v>127</v>
      </c>
      <c r="M1244" s="10" t="s">
        <v>128</v>
      </c>
      <c r="N1244" s="10"/>
      <c r="O1244" s="10" t="s">
        <v>129</v>
      </c>
      <c r="P1244" s="10" t="s">
        <v>130</v>
      </c>
      <c r="Q1244" s="10"/>
      <c r="R1244" s="10" t="s">
        <v>131</v>
      </c>
      <c r="S1244" s="10" t="s">
        <v>121</v>
      </c>
      <c r="T1244" s="10" t="s">
        <v>132</v>
      </c>
    </row>
    <row r="1245" spans="1:20" x14ac:dyDescent="0.35">
      <c r="A1245" s="10"/>
      <c r="B1245" s="10"/>
      <c r="C1245" s="10">
        <v>4</v>
      </c>
      <c r="D1245" s="10" t="s">
        <v>73</v>
      </c>
      <c r="E1245" s="10"/>
      <c r="F1245" s="10"/>
      <c r="G1245" s="10"/>
      <c r="H1245" s="10"/>
      <c r="I1245" s="10"/>
      <c r="J1245" s="10"/>
      <c r="K1245" s="10"/>
      <c r="L1245" s="10"/>
      <c r="M1245" s="10"/>
      <c r="N1245" s="10"/>
      <c r="O1245" s="10"/>
      <c r="P1245" s="10"/>
      <c r="Q1245" s="10"/>
      <c r="R1245" s="10"/>
      <c r="S1245" s="10"/>
      <c r="T1245" s="10"/>
    </row>
    <row r="1246" spans="1:20" x14ac:dyDescent="0.35">
      <c r="A1246" s="10" t="s">
        <v>118</v>
      </c>
      <c r="B1246" s="10" t="s">
        <v>119</v>
      </c>
      <c r="C1246" s="10" t="s">
        <v>120</v>
      </c>
      <c r="D1246" s="10" t="s">
        <v>121</v>
      </c>
      <c r="E1246" s="10" t="s">
        <v>122</v>
      </c>
      <c r="F1246" s="10" t="s">
        <v>123</v>
      </c>
      <c r="G1246" s="10" t="s">
        <v>124</v>
      </c>
      <c r="H1246" s="10" t="s">
        <v>2</v>
      </c>
      <c r="I1246" s="10" t="s">
        <v>125</v>
      </c>
      <c r="J1246" s="10" t="s">
        <v>106</v>
      </c>
      <c r="K1246" s="10" t="s">
        <v>126</v>
      </c>
      <c r="L1246" s="10" t="s">
        <v>127</v>
      </c>
      <c r="M1246" s="10" t="s">
        <v>128</v>
      </c>
      <c r="N1246" s="10"/>
      <c r="O1246" s="10" t="s">
        <v>129</v>
      </c>
      <c r="P1246" s="10" t="s">
        <v>130</v>
      </c>
      <c r="Q1246" s="10"/>
      <c r="R1246" s="10" t="s">
        <v>131</v>
      </c>
      <c r="S1246" s="10" t="s">
        <v>121</v>
      </c>
      <c r="T1246" s="10" t="s">
        <v>132</v>
      </c>
    </row>
    <row r="1247" spans="1:20" x14ac:dyDescent="0.35">
      <c r="A1247" s="10"/>
      <c r="B1247" s="10"/>
      <c r="C1247" s="10">
        <v>4</v>
      </c>
      <c r="D1247" s="10" t="s">
        <v>74</v>
      </c>
      <c r="E1247" s="10"/>
      <c r="F1247" s="10"/>
      <c r="G1247" s="10"/>
      <c r="H1247" s="10"/>
      <c r="I1247" s="10"/>
      <c r="J1247" s="10"/>
      <c r="K1247" s="10"/>
      <c r="L1247" s="10"/>
      <c r="M1247" s="10"/>
      <c r="N1247" s="10"/>
      <c r="O1247" s="10"/>
      <c r="P1247" s="10"/>
      <c r="Q1247" s="10"/>
      <c r="R1247" s="10"/>
      <c r="S1247" s="10"/>
      <c r="T1247" s="10"/>
    </row>
    <row r="1248" spans="1:20" x14ac:dyDescent="0.35">
      <c r="A1248" s="10" t="s">
        <v>118</v>
      </c>
      <c r="B1248" s="10" t="s">
        <v>119</v>
      </c>
      <c r="C1248" s="10" t="s">
        <v>120</v>
      </c>
      <c r="D1248" s="10" t="s">
        <v>121</v>
      </c>
      <c r="E1248" s="10" t="s">
        <v>122</v>
      </c>
      <c r="F1248" s="10" t="s">
        <v>123</v>
      </c>
      <c r="G1248" s="10" t="s">
        <v>124</v>
      </c>
      <c r="H1248" s="10" t="s">
        <v>2</v>
      </c>
      <c r="I1248" s="10" t="s">
        <v>125</v>
      </c>
      <c r="J1248" s="10" t="s">
        <v>106</v>
      </c>
      <c r="K1248" s="10" t="s">
        <v>126</v>
      </c>
      <c r="L1248" s="10" t="s">
        <v>127</v>
      </c>
      <c r="M1248" s="10" t="s">
        <v>128</v>
      </c>
      <c r="N1248" s="10"/>
      <c r="O1248" s="10" t="s">
        <v>129</v>
      </c>
      <c r="P1248" s="10" t="s">
        <v>130</v>
      </c>
      <c r="Q1248" s="10"/>
      <c r="R1248" s="10" t="s">
        <v>131</v>
      </c>
      <c r="S1248" s="10" t="s">
        <v>121</v>
      </c>
      <c r="T1248" s="10" t="s">
        <v>132</v>
      </c>
    </row>
    <row r="1249" spans="1:20" x14ac:dyDescent="0.35">
      <c r="A1249" s="10"/>
      <c r="B1249" s="10"/>
      <c r="C1249" s="10">
        <v>4</v>
      </c>
      <c r="D1249" s="10" t="s">
        <v>75</v>
      </c>
      <c r="E1249" s="10"/>
      <c r="F1249" s="10"/>
      <c r="G1249" s="10"/>
      <c r="H1249" s="10"/>
      <c r="I1249" s="10"/>
      <c r="J1249" s="10"/>
      <c r="K1249" s="10"/>
      <c r="L1249" s="10"/>
      <c r="M1249" s="10"/>
      <c r="N1249" s="10"/>
      <c r="O1249" s="10"/>
      <c r="P1249" s="10"/>
      <c r="Q1249" s="10"/>
      <c r="R1249" s="10"/>
      <c r="S1249" s="10"/>
      <c r="T1249" s="10"/>
    </row>
    <row r="1250" spans="1:20" x14ac:dyDescent="0.35">
      <c r="A1250" s="10" t="s">
        <v>118</v>
      </c>
      <c r="B1250" s="10" t="s">
        <v>119</v>
      </c>
      <c r="C1250" s="10" t="s">
        <v>120</v>
      </c>
      <c r="D1250" s="10" t="s">
        <v>121</v>
      </c>
      <c r="E1250" s="10" t="s">
        <v>122</v>
      </c>
      <c r="F1250" s="10" t="s">
        <v>123</v>
      </c>
      <c r="G1250" s="10" t="s">
        <v>124</v>
      </c>
      <c r="H1250" s="10" t="s">
        <v>2</v>
      </c>
      <c r="I1250" s="10" t="s">
        <v>125</v>
      </c>
      <c r="J1250" s="10" t="s">
        <v>106</v>
      </c>
      <c r="K1250" s="10" t="s">
        <v>126</v>
      </c>
      <c r="L1250" s="10" t="s">
        <v>127</v>
      </c>
      <c r="M1250" s="10" t="s">
        <v>128</v>
      </c>
      <c r="N1250" s="10"/>
      <c r="O1250" s="10" t="s">
        <v>129</v>
      </c>
      <c r="P1250" s="10" t="s">
        <v>130</v>
      </c>
      <c r="Q1250" s="10"/>
      <c r="R1250" s="10" t="s">
        <v>131</v>
      </c>
      <c r="S1250" s="10" t="s">
        <v>121</v>
      </c>
      <c r="T1250" s="10" t="s">
        <v>132</v>
      </c>
    </row>
    <row r="1251" spans="1:20" x14ac:dyDescent="0.35">
      <c r="A1251" s="10"/>
      <c r="B1251" s="10"/>
      <c r="C1251" s="10">
        <v>4</v>
      </c>
      <c r="D1251" s="10" t="s">
        <v>76</v>
      </c>
      <c r="E1251" s="10"/>
      <c r="F1251" s="10"/>
      <c r="G1251" s="10"/>
      <c r="H1251" s="10"/>
      <c r="I1251" s="10"/>
      <c r="J1251" s="10"/>
      <c r="K1251" s="10"/>
      <c r="L1251" s="10"/>
      <c r="M1251" s="10"/>
      <c r="N1251" s="10"/>
      <c r="O1251" s="10"/>
      <c r="P1251" s="10"/>
      <c r="Q1251" s="10"/>
      <c r="R1251" s="10"/>
      <c r="S1251" s="10"/>
      <c r="T1251" s="10"/>
    </row>
    <row r="1252" spans="1:20" x14ac:dyDescent="0.35">
      <c r="A1252" s="10" t="s">
        <v>118</v>
      </c>
      <c r="B1252" s="10" t="s">
        <v>119</v>
      </c>
      <c r="C1252" s="10" t="s">
        <v>120</v>
      </c>
      <c r="D1252" s="10" t="s">
        <v>121</v>
      </c>
      <c r="E1252" s="10" t="s">
        <v>122</v>
      </c>
      <c r="F1252" s="10" t="s">
        <v>123</v>
      </c>
      <c r="G1252" s="10" t="s">
        <v>124</v>
      </c>
      <c r="H1252" s="10" t="s">
        <v>2</v>
      </c>
      <c r="I1252" s="10" t="s">
        <v>125</v>
      </c>
      <c r="J1252" s="10" t="s">
        <v>106</v>
      </c>
      <c r="K1252" s="10" t="s">
        <v>126</v>
      </c>
      <c r="L1252" s="10" t="s">
        <v>127</v>
      </c>
      <c r="M1252" s="10" t="s">
        <v>128</v>
      </c>
      <c r="N1252" s="10"/>
      <c r="O1252" s="10" t="s">
        <v>129</v>
      </c>
      <c r="P1252" s="10" t="s">
        <v>130</v>
      </c>
      <c r="Q1252" s="10"/>
      <c r="R1252" s="10" t="s">
        <v>131</v>
      </c>
      <c r="S1252" s="10" t="s">
        <v>121</v>
      </c>
      <c r="T1252" s="10" t="s">
        <v>132</v>
      </c>
    </row>
    <row r="1253" spans="1:20" x14ac:dyDescent="0.35">
      <c r="A1253" s="10"/>
      <c r="B1253" s="10"/>
      <c r="C1253" s="10">
        <v>4</v>
      </c>
      <c r="D1253" s="10" t="s">
        <v>77</v>
      </c>
      <c r="E1253" s="10"/>
      <c r="F1253" s="10"/>
      <c r="G1253" s="10"/>
      <c r="H1253" s="10"/>
      <c r="I1253" s="10"/>
      <c r="J1253" s="10"/>
      <c r="K1253" s="10"/>
      <c r="L1253" s="10"/>
      <c r="M1253" s="10"/>
      <c r="N1253" s="10"/>
      <c r="O1253" s="10"/>
      <c r="P1253" s="10"/>
      <c r="Q1253" s="10"/>
      <c r="R1253" s="10"/>
      <c r="S1253" s="10"/>
      <c r="T1253" s="10"/>
    </row>
    <row r="1254" spans="1:20" x14ac:dyDescent="0.35">
      <c r="A1254" s="10" t="s">
        <v>118</v>
      </c>
      <c r="B1254" s="10" t="s">
        <v>119</v>
      </c>
      <c r="C1254" s="10" t="s">
        <v>120</v>
      </c>
      <c r="D1254" s="10" t="s">
        <v>121</v>
      </c>
      <c r="E1254" s="10" t="s">
        <v>122</v>
      </c>
      <c r="F1254" s="10" t="s">
        <v>123</v>
      </c>
      <c r="G1254" s="10" t="s">
        <v>124</v>
      </c>
      <c r="H1254" s="10" t="s">
        <v>2</v>
      </c>
      <c r="I1254" s="10" t="s">
        <v>125</v>
      </c>
      <c r="J1254" s="10" t="s">
        <v>106</v>
      </c>
      <c r="K1254" s="10" t="s">
        <v>126</v>
      </c>
      <c r="L1254" s="10" t="s">
        <v>127</v>
      </c>
      <c r="M1254" s="10" t="s">
        <v>128</v>
      </c>
      <c r="N1254" s="10"/>
      <c r="O1254" s="10" t="s">
        <v>129</v>
      </c>
      <c r="P1254" s="10" t="s">
        <v>130</v>
      </c>
      <c r="Q1254" s="10"/>
      <c r="R1254" s="10" t="s">
        <v>131</v>
      </c>
      <c r="S1254" s="10" t="s">
        <v>121</v>
      </c>
      <c r="T1254" s="10" t="s">
        <v>132</v>
      </c>
    </row>
    <row r="1255" spans="1:20" x14ac:dyDescent="0.35">
      <c r="A1255" s="10"/>
      <c r="B1255" s="10"/>
      <c r="C1255" s="10">
        <v>4</v>
      </c>
      <c r="D1255" s="10" t="s">
        <v>78</v>
      </c>
      <c r="E1255" s="10"/>
      <c r="F1255" s="10"/>
      <c r="G1255" s="10"/>
      <c r="H1255" s="10"/>
      <c r="I1255" s="10"/>
      <c r="J1255" s="10"/>
      <c r="K1255" s="10"/>
      <c r="L1255" s="10"/>
      <c r="M1255" s="10"/>
      <c r="N1255" s="10"/>
      <c r="O1255" s="10"/>
      <c r="P1255" s="10"/>
      <c r="Q1255" s="10"/>
      <c r="R1255" s="10"/>
      <c r="S1255" s="10"/>
      <c r="T1255" s="10"/>
    </row>
    <row r="1256" spans="1:20" x14ac:dyDescent="0.35">
      <c r="A1256" s="10" t="s">
        <v>118</v>
      </c>
      <c r="B1256" s="10" t="s">
        <v>119</v>
      </c>
      <c r="C1256" s="10" t="s">
        <v>120</v>
      </c>
      <c r="D1256" s="10" t="s">
        <v>121</v>
      </c>
      <c r="E1256" s="10" t="s">
        <v>122</v>
      </c>
      <c r="F1256" s="10" t="s">
        <v>123</v>
      </c>
      <c r="G1256" s="10" t="s">
        <v>124</v>
      </c>
      <c r="H1256" s="10" t="s">
        <v>2</v>
      </c>
      <c r="I1256" s="10" t="s">
        <v>125</v>
      </c>
      <c r="J1256" s="10" t="s">
        <v>106</v>
      </c>
      <c r="K1256" s="10" t="s">
        <v>126</v>
      </c>
      <c r="L1256" s="10" t="s">
        <v>127</v>
      </c>
      <c r="M1256" s="10" t="s">
        <v>128</v>
      </c>
      <c r="N1256" s="10"/>
      <c r="O1256" s="10" t="s">
        <v>129</v>
      </c>
      <c r="P1256" s="10" t="s">
        <v>130</v>
      </c>
      <c r="Q1256" s="10"/>
      <c r="R1256" s="10" t="s">
        <v>131</v>
      </c>
      <c r="S1256" s="10" t="s">
        <v>121</v>
      </c>
      <c r="T1256" s="10" t="s">
        <v>132</v>
      </c>
    </row>
    <row r="1257" spans="1:20" x14ac:dyDescent="0.35">
      <c r="A1257" s="10"/>
      <c r="B1257" s="10"/>
      <c r="C1257" s="10">
        <v>4</v>
      </c>
      <c r="D1257" s="10" t="s">
        <v>79</v>
      </c>
      <c r="E1257" s="10"/>
      <c r="F1257" s="10"/>
      <c r="G1257" s="10"/>
      <c r="H1257" s="10"/>
      <c r="I1257" s="10"/>
      <c r="J1257" s="10"/>
      <c r="K1257" s="10"/>
      <c r="L1257" s="10"/>
      <c r="M1257" s="10"/>
      <c r="N1257" s="10"/>
      <c r="O1257" s="10"/>
      <c r="P1257" s="10"/>
      <c r="Q1257" s="10"/>
      <c r="R1257" s="10"/>
      <c r="S1257" s="10"/>
      <c r="T1257" s="10"/>
    </row>
    <row r="1258" spans="1:20" x14ac:dyDescent="0.35">
      <c r="A1258" s="10" t="s">
        <v>118</v>
      </c>
      <c r="B1258" s="10" t="s">
        <v>119</v>
      </c>
      <c r="C1258" s="10" t="s">
        <v>120</v>
      </c>
      <c r="D1258" s="10" t="s">
        <v>121</v>
      </c>
      <c r="E1258" s="10" t="s">
        <v>122</v>
      </c>
      <c r="F1258" s="10" t="s">
        <v>123</v>
      </c>
      <c r="G1258" s="10" t="s">
        <v>124</v>
      </c>
      <c r="H1258" s="10" t="s">
        <v>2</v>
      </c>
      <c r="I1258" s="10" t="s">
        <v>125</v>
      </c>
      <c r="J1258" s="10" t="s">
        <v>106</v>
      </c>
      <c r="K1258" s="10" t="s">
        <v>126</v>
      </c>
      <c r="L1258" s="10" t="s">
        <v>127</v>
      </c>
      <c r="M1258" s="10" t="s">
        <v>128</v>
      </c>
      <c r="N1258" s="10"/>
      <c r="O1258" s="10" t="s">
        <v>129</v>
      </c>
      <c r="P1258" s="10" t="s">
        <v>130</v>
      </c>
      <c r="Q1258" s="10"/>
      <c r="R1258" s="10" t="s">
        <v>131</v>
      </c>
      <c r="S1258" s="10" t="s">
        <v>121</v>
      </c>
      <c r="T1258" s="10" t="s">
        <v>132</v>
      </c>
    </row>
    <row r="1259" spans="1:20" x14ac:dyDescent="0.35">
      <c r="A1259" s="10"/>
      <c r="B1259" s="10"/>
      <c r="C1259" s="10">
        <v>4</v>
      </c>
      <c r="D1259" s="10" t="s">
        <v>80</v>
      </c>
      <c r="E1259" s="10"/>
      <c r="F1259" s="10"/>
      <c r="G1259" s="10"/>
      <c r="H1259" s="10"/>
      <c r="I1259" s="10"/>
      <c r="J1259" s="10"/>
      <c r="K1259" s="10"/>
      <c r="L1259" s="10"/>
      <c r="M1259" s="10"/>
      <c r="N1259" s="10"/>
      <c r="O1259" s="10"/>
      <c r="P1259" s="10"/>
      <c r="Q1259" s="10"/>
      <c r="R1259" s="10"/>
      <c r="S1259" s="10"/>
      <c r="T1259" s="10"/>
    </row>
    <row r="1260" spans="1:20" x14ac:dyDescent="0.35">
      <c r="A1260" s="10" t="s">
        <v>118</v>
      </c>
      <c r="B1260" s="10" t="s">
        <v>119</v>
      </c>
      <c r="C1260" s="10" t="s">
        <v>120</v>
      </c>
      <c r="D1260" s="10" t="s">
        <v>121</v>
      </c>
      <c r="E1260" s="10" t="s">
        <v>122</v>
      </c>
      <c r="F1260" s="10" t="s">
        <v>123</v>
      </c>
      <c r="G1260" s="10" t="s">
        <v>124</v>
      </c>
      <c r="H1260" s="10" t="s">
        <v>2</v>
      </c>
      <c r="I1260" s="10" t="s">
        <v>125</v>
      </c>
      <c r="J1260" s="10" t="s">
        <v>106</v>
      </c>
      <c r="K1260" s="10" t="s">
        <v>126</v>
      </c>
      <c r="L1260" s="10" t="s">
        <v>127</v>
      </c>
      <c r="M1260" s="10" t="s">
        <v>128</v>
      </c>
      <c r="N1260" s="10"/>
      <c r="O1260" s="10" t="s">
        <v>129</v>
      </c>
      <c r="P1260" s="10" t="s">
        <v>130</v>
      </c>
      <c r="Q1260" s="10"/>
      <c r="R1260" s="10" t="s">
        <v>131</v>
      </c>
      <c r="S1260" s="10" t="s">
        <v>121</v>
      </c>
      <c r="T1260" s="10" t="s">
        <v>132</v>
      </c>
    </row>
    <row r="1261" spans="1:20" x14ac:dyDescent="0.35">
      <c r="A1261" s="10"/>
      <c r="B1261" s="10"/>
      <c r="C1261" s="10">
        <v>4</v>
      </c>
      <c r="D1261" s="10" t="s">
        <v>81</v>
      </c>
      <c r="E1261" s="10"/>
      <c r="F1261" s="10"/>
      <c r="G1261" s="10"/>
      <c r="H1261" s="10"/>
      <c r="I1261" s="10"/>
      <c r="J1261" s="10"/>
      <c r="K1261" s="10"/>
      <c r="L1261" s="10"/>
      <c r="M1261" s="10"/>
      <c r="N1261" s="10"/>
      <c r="O1261" s="10"/>
      <c r="P1261" s="10"/>
      <c r="Q1261" s="10"/>
      <c r="R1261" s="10"/>
      <c r="S1261" s="10"/>
      <c r="T1261" s="10"/>
    </row>
    <row r="1262" spans="1:20" x14ac:dyDescent="0.35">
      <c r="A1262" s="10" t="s">
        <v>118</v>
      </c>
      <c r="B1262" s="10" t="s">
        <v>119</v>
      </c>
      <c r="C1262" s="10" t="s">
        <v>120</v>
      </c>
      <c r="D1262" s="10" t="s">
        <v>121</v>
      </c>
      <c r="E1262" s="10" t="s">
        <v>122</v>
      </c>
      <c r="F1262" s="10" t="s">
        <v>123</v>
      </c>
      <c r="G1262" s="10" t="s">
        <v>124</v>
      </c>
      <c r="H1262" s="10" t="s">
        <v>2</v>
      </c>
      <c r="I1262" s="10" t="s">
        <v>125</v>
      </c>
      <c r="J1262" s="10" t="s">
        <v>106</v>
      </c>
      <c r="K1262" s="10" t="s">
        <v>126</v>
      </c>
      <c r="L1262" s="10" t="s">
        <v>127</v>
      </c>
      <c r="M1262" s="10" t="s">
        <v>128</v>
      </c>
      <c r="N1262" s="10"/>
      <c r="O1262" s="10" t="s">
        <v>129</v>
      </c>
      <c r="P1262" s="10" t="s">
        <v>130</v>
      </c>
      <c r="Q1262" s="10"/>
      <c r="R1262" s="10" t="s">
        <v>131</v>
      </c>
      <c r="S1262" s="10" t="s">
        <v>121</v>
      </c>
      <c r="T1262" s="10" t="s">
        <v>132</v>
      </c>
    </row>
    <row r="1263" spans="1:20" x14ac:dyDescent="0.35">
      <c r="A1263" s="10"/>
      <c r="B1263" s="10"/>
      <c r="C1263" s="10">
        <v>4</v>
      </c>
      <c r="D1263" s="10" t="s">
        <v>82</v>
      </c>
      <c r="E1263" s="10"/>
      <c r="F1263" s="10"/>
      <c r="G1263" s="10"/>
      <c r="H1263" s="10"/>
      <c r="I1263" s="10"/>
      <c r="J1263" s="10"/>
      <c r="K1263" s="10"/>
      <c r="L1263" s="10"/>
      <c r="M1263" s="10"/>
      <c r="N1263" s="10"/>
      <c r="O1263" s="10"/>
      <c r="P1263" s="10"/>
      <c r="Q1263" s="10"/>
      <c r="R1263" s="10"/>
      <c r="S1263" s="10"/>
      <c r="T1263" s="10"/>
    </row>
    <row r="1264" spans="1:20" x14ac:dyDescent="0.35">
      <c r="A1264" s="10" t="s">
        <v>118</v>
      </c>
      <c r="B1264" s="10" t="s">
        <v>119</v>
      </c>
      <c r="C1264" s="10" t="s">
        <v>120</v>
      </c>
      <c r="D1264" s="10" t="s">
        <v>121</v>
      </c>
      <c r="E1264" s="10" t="s">
        <v>122</v>
      </c>
      <c r="F1264" s="10" t="s">
        <v>123</v>
      </c>
      <c r="G1264" s="10" t="s">
        <v>124</v>
      </c>
      <c r="H1264" s="10" t="s">
        <v>2</v>
      </c>
      <c r="I1264" s="10" t="s">
        <v>125</v>
      </c>
      <c r="J1264" s="10" t="s">
        <v>106</v>
      </c>
      <c r="K1264" s="10" t="s">
        <v>126</v>
      </c>
      <c r="L1264" s="10" t="s">
        <v>127</v>
      </c>
      <c r="M1264" s="10" t="s">
        <v>128</v>
      </c>
      <c r="N1264" s="10"/>
      <c r="O1264" s="10" t="s">
        <v>129</v>
      </c>
      <c r="P1264" s="10" t="s">
        <v>130</v>
      </c>
      <c r="Q1264" s="10"/>
      <c r="R1264" s="10" t="s">
        <v>131</v>
      </c>
      <c r="S1264" s="10" t="s">
        <v>121</v>
      </c>
      <c r="T1264" s="10" t="s">
        <v>132</v>
      </c>
    </row>
    <row r="1265" spans="1:20" x14ac:dyDescent="0.35">
      <c r="A1265" s="10"/>
      <c r="B1265" s="10"/>
      <c r="C1265" s="10">
        <v>4</v>
      </c>
      <c r="D1265" s="10" t="s">
        <v>83</v>
      </c>
      <c r="E1265" s="10"/>
      <c r="F1265" s="10"/>
      <c r="G1265" s="10"/>
      <c r="H1265" s="10"/>
      <c r="I1265" s="10"/>
      <c r="J1265" s="10"/>
      <c r="K1265" s="10"/>
      <c r="L1265" s="10"/>
      <c r="M1265" s="10"/>
      <c r="N1265" s="10"/>
      <c r="O1265" s="10"/>
      <c r="P1265" s="10"/>
      <c r="Q1265" s="10"/>
      <c r="R1265" s="10"/>
      <c r="S1265" s="10"/>
      <c r="T1265" s="10"/>
    </row>
    <row r="1266" spans="1:20" x14ac:dyDescent="0.35">
      <c r="A1266" s="10" t="s">
        <v>118</v>
      </c>
      <c r="B1266" s="10" t="s">
        <v>119</v>
      </c>
      <c r="C1266" s="10" t="s">
        <v>120</v>
      </c>
      <c r="D1266" s="10" t="s">
        <v>121</v>
      </c>
      <c r="E1266" s="10" t="s">
        <v>122</v>
      </c>
      <c r="F1266" s="10" t="s">
        <v>123</v>
      </c>
      <c r="G1266" s="10" t="s">
        <v>124</v>
      </c>
      <c r="H1266" s="10" t="s">
        <v>2</v>
      </c>
      <c r="I1266" s="10" t="s">
        <v>125</v>
      </c>
      <c r="J1266" s="10" t="s">
        <v>106</v>
      </c>
      <c r="K1266" s="10" t="s">
        <v>126</v>
      </c>
      <c r="L1266" s="10" t="s">
        <v>127</v>
      </c>
      <c r="M1266" s="10" t="s">
        <v>128</v>
      </c>
      <c r="N1266" s="10"/>
      <c r="O1266" s="10" t="s">
        <v>129</v>
      </c>
      <c r="P1266" s="10" t="s">
        <v>130</v>
      </c>
      <c r="Q1266" s="10"/>
      <c r="R1266" s="10" t="s">
        <v>131</v>
      </c>
      <c r="S1266" s="10" t="s">
        <v>121</v>
      </c>
      <c r="T1266" s="10" t="s">
        <v>132</v>
      </c>
    </row>
    <row r="1267" spans="1:20" x14ac:dyDescent="0.35">
      <c r="A1267" s="10"/>
      <c r="B1267" s="10"/>
      <c r="C1267" s="10">
        <v>4</v>
      </c>
      <c r="D1267" s="10" t="s">
        <v>84</v>
      </c>
      <c r="E1267" s="10"/>
      <c r="F1267" s="10"/>
      <c r="G1267" s="10"/>
      <c r="H1267" s="10"/>
      <c r="I1267" s="10"/>
      <c r="J1267" s="10"/>
      <c r="K1267" s="10"/>
      <c r="L1267" s="10"/>
      <c r="M1267" s="10"/>
      <c r="N1267" s="10"/>
      <c r="O1267" s="10"/>
      <c r="P1267" s="10"/>
      <c r="Q1267" s="10"/>
      <c r="R1267" s="10"/>
      <c r="S1267" s="10"/>
      <c r="T1267" s="10"/>
    </row>
    <row r="1268" spans="1:20" x14ac:dyDescent="0.35">
      <c r="A1268" s="10" t="s">
        <v>118</v>
      </c>
      <c r="B1268" s="10" t="s">
        <v>119</v>
      </c>
      <c r="C1268" s="10" t="s">
        <v>120</v>
      </c>
      <c r="D1268" s="10" t="s">
        <v>121</v>
      </c>
      <c r="E1268" s="10" t="s">
        <v>122</v>
      </c>
      <c r="F1268" s="10" t="s">
        <v>123</v>
      </c>
      <c r="G1268" s="10" t="s">
        <v>124</v>
      </c>
      <c r="H1268" s="10" t="s">
        <v>2</v>
      </c>
      <c r="I1268" s="10" t="s">
        <v>125</v>
      </c>
      <c r="J1268" s="10" t="s">
        <v>106</v>
      </c>
      <c r="K1268" s="10" t="s">
        <v>126</v>
      </c>
      <c r="L1268" s="10" t="s">
        <v>127</v>
      </c>
      <c r="M1268" s="10" t="s">
        <v>128</v>
      </c>
      <c r="N1268" s="10"/>
      <c r="O1268" s="10" t="s">
        <v>129</v>
      </c>
      <c r="P1268" s="10" t="s">
        <v>130</v>
      </c>
      <c r="Q1268" s="10"/>
      <c r="R1268" s="10" t="s">
        <v>131</v>
      </c>
      <c r="S1268" s="10" t="s">
        <v>121</v>
      </c>
      <c r="T1268" s="10" t="s">
        <v>132</v>
      </c>
    </row>
    <row r="1269" spans="1:20" x14ac:dyDescent="0.35">
      <c r="A1269" s="10"/>
      <c r="B1269" s="10"/>
      <c r="C1269" s="10">
        <v>4</v>
      </c>
      <c r="D1269" s="10" t="s">
        <v>85</v>
      </c>
      <c r="E1269" s="10"/>
      <c r="F1269" s="10"/>
      <c r="G1269" s="10"/>
      <c r="H1269" s="10"/>
      <c r="I1269" s="10"/>
      <c r="J1269" s="10"/>
      <c r="K1269" s="10"/>
      <c r="L1269" s="10"/>
      <c r="M1269" s="10"/>
      <c r="N1269" s="10"/>
      <c r="O1269" s="10"/>
      <c r="P1269" s="10"/>
      <c r="Q1269" s="10"/>
      <c r="R1269" s="10"/>
      <c r="S1269" s="10"/>
      <c r="T1269" s="10"/>
    </row>
    <row r="1270" spans="1:20" x14ac:dyDescent="0.35">
      <c r="A1270" s="10" t="s">
        <v>118</v>
      </c>
      <c r="B1270" s="10" t="s">
        <v>119</v>
      </c>
      <c r="C1270" s="10" t="s">
        <v>120</v>
      </c>
      <c r="D1270" s="10" t="s">
        <v>121</v>
      </c>
      <c r="E1270" s="10" t="s">
        <v>122</v>
      </c>
      <c r="F1270" s="10" t="s">
        <v>123</v>
      </c>
      <c r="G1270" s="10" t="s">
        <v>124</v>
      </c>
      <c r="H1270" s="10" t="s">
        <v>2</v>
      </c>
      <c r="I1270" s="10" t="s">
        <v>125</v>
      </c>
      <c r="J1270" s="10" t="s">
        <v>106</v>
      </c>
      <c r="K1270" s="10" t="s">
        <v>126</v>
      </c>
      <c r="L1270" s="10" t="s">
        <v>127</v>
      </c>
      <c r="M1270" s="10" t="s">
        <v>128</v>
      </c>
      <c r="N1270" s="10"/>
      <c r="O1270" s="10" t="s">
        <v>129</v>
      </c>
      <c r="P1270" s="10" t="s">
        <v>130</v>
      </c>
      <c r="Q1270" s="10"/>
      <c r="R1270" s="10" t="s">
        <v>131</v>
      </c>
      <c r="S1270" s="10" t="s">
        <v>121</v>
      </c>
      <c r="T1270" s="10" t="s">
        <v>132</v>
      </c>
    </row>
    <row r="1271" spans="1:20" x14ac:dyDescent="0.35">
      <c r="A1271" s="10"/>
      <c r="B1271" s="10"/>
      <c r="C1271" s="10">
        <v>4</v>
      </c>
      <c r="D1271" s="10" t="s">
        <v>86</v>
      </c>
      <c r="E1271" s="10"/>
      <c r="F1271" s="10"/>
      <c r="G1271" s="10"/>
      <c r="H1271" s="10"/>
      <c r="I1271" s="10"/>
      <c r="J1271" s="10"/>
      <c r="K1271" s="10"/>
      <c r="L1271" s="10"/>
      <c r="M1271" s="10"/>
      <c r="N1271" s="10"/>
      <c r="O1271" s="10"/>
      <c r="P1271" s="10"/>
      <c r="Q1271" s="10"/>
      <c r="R1271" s="10"/>
      <c r="S1271" s="10"/>
      <c r="T1271" s="10"/>
    </row>
    <row r="1272" spans="1:20" x14ac:dyDescent="0.35">
      <c r="A1272" s="10" t="s">
        <v>118</v>
      </c>
      <c r="B1272" s="10" t="s">
        <v>119</v>
      </c>
      <c r="C1272" s="10" t="s">
        <v>120</v>
      </c>
      <c r="D1272" s="10" t="s">
        <v>121</v>
      </c>
      <c r="E1272" s="10" t="s">
        <v>122</v>
      </c>
      <c r="F1272" s="10" t="s">
        <v>123</v>
      </c>
      <c r="G1272" s="10" t="s">
        <v>124</v>
      </c>
      <c r="H1272" s="10" t="s">
        <v>2</v>
      </c>
      <c r="I1272" s="10" t="s">
        <v>125</v>
      </c>
      <c r="J1272" s="10" t="s">
        <v>106</v>
      </c>
      <c r="K1272" s="10" t="s">
        <v>126</v>
      </c>
      <c r="L1272" s="10" t="s">
        <v>127</v>
      </c>
      <c r="M1272" s="10" t="s">
        <v>128</v>
      </c>
      <c r="N1272" s="10"/>
      <c r="O1272" s="10" t="s">
        <v>129</v>
      </c>
      <c r="P1272" s="10" t="s">
        <v>130</v>
      </c>
      <c r="Q1272" s="10"/>
      <c r="R1272" s="10" t="s">
        <v>131</v>
      </c>
      <c r="S1272" s="10" t="s">
        <v>121</v>
      </c>
      <c r="T1272" s="10" t="s">
        <v>132</v>
      </c>
    </row>
    <row r="1273" spans="1:20" x14ac:dyDescent="0.35">
      <c r="A1273" s="10"/>
      <c r="B1273" s="10"/>
      <c r="C1273" s="10">
        <v>4</v>
      </c>
      <c r="D1273" s="10" t="s">
        <v>87</v>
      </c>
      <c r="E1273" s="10"/>
      <c r="F1273" s="10"/>
      <c r="G1273" s="10"/>
      <c r="H1273" s="10"/>
      <c r="I1273" s="10"/>
      <c r="J1273" s="10"/>
      <c r="K1273" s="10"/>
      <c r="L1273" s="10"/>
      <c r="M1273" s="10"/>
      <c r="N1273" s="10"/>
      <c r="O1273" s="10"/>
      <c r="P1273" s="10"/>
      <c r="Q1273" s="10"/>
      <c r="R1273" s="10"/>
      <c r="S1273" s="10"/>
      <c r="T1273" s="10"/>
    </row>
    <row r="1274" spans="1:20" x14ac:dyDescent="0.35">
      <c r="A1274" s="10" t="s">
        <v>118</v>
      </c>
      <c r="B1274" s="10" t="s">
        <v>119</v>
      </c>
      <c r="C1274" s="10" t="s">
        <v>120</v>
      </c>
      <c r="D1274" s="10" t="s">
        <v>121</v>
      </c>
      <c r="E1274" s="10" t="s">
        <v>122</v>
      </c>
      <c r="F1274" s="10" t="s">
        <v>123</v>
      </c>
      <c r="G1274" s="10" t="s">
        <v>124</v>
      </c>
      <c r="H1274" s="10" t="s">
        <v>2</v>
      </c>
      <c r="I1274" s="10" t="s">
        <v>125</v>
      </c>
      <c r="J1274" s="10" t="s">
        <v>106</v>
      </c>
      <c r="K1274" s="10" t="s">
        <v>126</v>
      </c>
      <c r="L1274" s="10" t="s">
        <v>127</v>
      </c>
      <c r="M1274" s="10" t="s">
        <v>128</v>
      </c>
      <c r="N1274" s="10"/>
      <c r="O1274" s="10" t="s">
        <v>129</v>
      </c>
      <c r="P1274" s="10" t="s">
        <v>130</v>
      </c>
      <c r="Q1274" s="10"/>
      <c r="R1274" s="10" t="s">
        <v>131</v>
      </c>
      <c r="S1274" s="10" t="s">
        <v>121</v>
      </c>
      <c r="T1274" s="10" t="s">
        <v>132</v>
      </c>
    </row>
    <row r="1275" spans="1:20" x14ac:dyDescent="0.35">
      <c r="A1275" s="10"/>
      <c r="B1275" s="10"/>
      <c r="C1275" s="10">
        <v>4</v>
      </c>
      <c r="D1275" s="10" t="s">
        <v>88</v>
      </c>
      <c r="E1275" s="10"/>
      <c r="F1275" s="10"/>
      <c r="G1275" s="10"/>
      <c r="H1275" s="10"/>
      <c r="I1275" s="10"/>
      <c r="J1275" s="10"/>
      <c r="K1275" s="10"/>
      <c r="L1275" s="10"/>
      <c r="M1275" s="10"/>
      <c r="N1275" s="10"/>
      <c r="O1275" s="10"/>
      <c r="P1275" s="10"/>
      <c r="Q1275" s="10"/>
      <c r="R1275" s="10"/>
      <c r="S1275" s="10"/>
      <c r="T1275" s="10"/>
    </row>
    <row r="1276" spans="1:20" x14ac:dyDescent="0.35">
      <c r="A1276" s="10" t="s">
        <v>118</v>
      </c>
      <c r="B1276" s="10" t="s">
        <v>119</v>
      </c>
      <c r="C1276" s="10" t="s">
        <v>120</v>
      </c>
      <c r="D1276" s="10" t="s">
        <v>121</v>
      </c>
      <c r="E1276" s="10" t="s">
        <v>122</v>
      </c>
      <c r="F1276" s="10" t="s">
        <v>123</v>
      </c>
      <c r="G1276" s="10" t="s">
        <v>124</v>
      </c>
      <c r="H1276" s="10" t="s">
        <v>2</v>
      </c>
      <c r="I1276" s="10" t="s">
        <v>125</v>
      </c>
      <c r="J1276" s="10" t="s">
        <v>106</v>
      </c>
      <c r="K1276" s="10" t="s">
        <v>126</v>
      </c>
      <c r="L1276" s="10" t="s">
        <v>127</v>
      </c>
      <c r="M1276" s="10" t="s">
        <v>128</v>
      </c>
      <c r="N1276" s="10"/>
      <c r="O1276" s="10" t="s">
        <v>129</v>
      </c>
      <c r="P1276" s="10" t="s">
        <v>130</v>
      </c>
      <c r="Q1276" s="10"/>
      <c r="R1276" s="10" t="s">
        <v>131</v>
      </c>
      <c r="S1276" s="10" t="s">
        <v>121</v>
      </c>
      <c r="T1276" s="10" t="s">
        <v>132</v>
      </c>
    </row>
    <row r="1277" spans="1:20" x14ac:dyDescent="0.35">
      <c r="A1277" s="10"/>
      <c r="B1277" s="10"/>
      <c r="C1277" s="10">
        <v>4</v>
      </c>
      <c r="D1277" s="10" t="s">
        <v>89</v>
      </c>
      <c r="E1277" s="10"/>
      <c r="F1277" s="10"/>
      <c r="G1277" s="10"/>
      <c r="H1277" s="10"/>
      <c r="I1277" s="10"/>
      <c r="J1277" s="10"/>
      <c r="K1277" s="10"/>
      <c r="L1277" s="10"/>
      <c r="M1277" s="10"/>
      <c r="N1277" s="10"/>
      <c r="O1277" s="10"/>
      <c r="P1277" s="10"/>
      <c r="Q1277" s="10"/>
      <c r="R1277" s="10"/>
      <c r="S1277" s="10"/>
      <c r="T1277" s="10"/>
    </row>
    <row r="1278" spans="1:20" x14ac:dyDescent="0.35">
      <c r="A1278" s="10" t="s">
        <v>118</v>
      </c>
      <c r="B1278" s="10" t="s">
        <v>119</v>
      </c>
      <c r="C1278" s="10" t="s">
        <v>120</v>
      </c>
      <c r="D1278" s="10" t="s">
        <v>121</v>
      </c>
      <c r="E1278" s="10" t="s">
        <v>122</v>
      </c>
      <c r="F1278" s="10" t="s">
        <v>123</v>
      </c>
      <c r="G1278" s="10" t="s">
        <v>124</v>
      </c>
      <c r="H1278" s="10" t="s">
        <v>2</v>
      </c>
      <c r="I1278" s="10" t="s">
        <v>125</v>
      </c>
      <c r="J1278" s="10" t="s">
        <v>106</v>
      </c>
      <c r="K1278" s="10" t="s">
        <v>126</v>
      </c>
      <c r="L1278" s="10" t="s">
        <v>127</v>
      </c>
      <c r="M1278" s="10" t="s">
        <v>128</v>
      </c>
      <c r="N1278" s="10"/>
      <c r="O1278" s="10" t="s">
        <v>129</v>
      </c>
      <c r="P1278" s="10" t="s">
        <v>130</v>
      </c>
      <c r="Q1278" s="10"/>
      <c r="R1278" s="10" t="s">
        <v>131</v>
      </c>
      <c r="S1278" s="10" t="s">
        <v>121</v>
      </c>
      <c r="T1278" s="10" t="s">
        <v>132</v>
      </c>
    </row>
    <row r="1279" spans="1:20" x14ac:dyDescent="0.35">
      <c r="A1279" s="10"/>
      <c r="B1279" s="10"/>
      <c r="C1279" s="10">
        <v>4</v>
      </c>
      <c r="D1279" s="10" t="s">
        <v>90</v>
      </c>
      <c r="E1279" s="10"/>
      <c r="F1279" s="10"/>
      <c r="G1279" s="10"/>
      <c r="H1279" s="10"/>
      <c r="I1279" s="10"/>
      <c r="J1279" s="10"/>
      <c r="K1279" s="10"/>
      <c r="L1279" s="10"/>
      <c r="M1279" s="10"/>
      <c r="N1279" s="10"/>
      <c r="O1279" s="10"/>
      <c r="P1279" s="10"/>
      <c r="Q1279" s="10"/>
      <c r="R1279" s="10"/>
      <c r="S1279" s="10"/>
      <c r="T1279" s="10"/>
    </row>
    <row r="1280" spans="1:20" x14ac:dyDescent="0.35">
      <c r="A1280" s="10" t="s">
        <v>118</v>
      </c>
      <c r="B1280" s="10" t="s">
        <v>119</v>
      </c>
      <c r="C1280" s="10" t="s">
        <v>120</v>
      </c>
      <c r="D1280" s="10" t="s">
        <v>121</v>
      </c>
      <c r="E1280" s="10" t="s">
        <v>122</v>
      </c>
      <c r="F1280" s="10" t="s">
        <v>123</v>
      </c>
      <c r="G1280" s="10" t="s">
        <v>124</v>
      </c>
      <c r="H1280" s="10" t="s">
        <v>2</v>
      </c>
      <c r="I1280" s="10" t="s">
        <v>125</v>
      </c>
      <c r="J1280" s="10" t="s">
        <v>106</v>
      </c>
      <c r="K1280" s="10" t="s">
        <v>126</v>
      </c>
      <c r="L1280" s="10" t="s">
        <v>127</v>
      </c>
      <c r="M1280" s="10" t="s">
        <v>128</v>
      </c>
      <c r="N1280" s="10"/>
      <c r="O1280" s="10" t="s">
        <v>129</v>
      </c>
      <c r="P1280" s="10" t="s">
        <v>130</v>
      </c>
      <c r="Q1280" s="10"/>
      <c r="R1280" s="10" t="s">
        <v>131</v>
      </c>
      <c r="S1280" s="10" t="s">
        <v>121</v>
      </c>
      <c r="T1280" s="10" t="s">
        <v>132</v>
      </c>
    </row>
    <row r="1281" spans="1:20" x14ac:dyDescent="0.35">
      <c r="A1281" s="10"/>
      <c r="B1281" s="10"/>
      <c r="C1281" s="10">
        <v>4</v>
      </c>
      <c r="D1281" s="10" t="s">
        <v>91</v>
      </c>
      <c r="E1281" s="10"/>
      <c r="F1281" s="10"/>
      <c r="G1281" s="10"/>
      <c r="H1281" s="10"/>
      <c r="I1281" s="10"/>
      <c r="J1281" s="10"/>
      <c r="K1281" s="10"/>
      <c r="L1281" s="10"/>
      <c r="M1281" s="10"/>
      <c r="N1281" s="10"/>
      <c r="O1281" s="10"/>
      <c r="P1281" s="10"/>
      <c r="Q1281" s="10"/>
      <c r="R1281" s="10"/>
      <c r="S1281" s="10"/>
      <c r="T1281" s="10"/>
    </row>
    <row r="1282" spans="1:20" x14ac:dyDescent="0.35">
      <c r="A1282" s="10" t="s">
        <v>118</v>
      </c>
      <c r="B1282" s="10" t="s">
        <v>119</v>
      </c>
      <c r="C1282" s="10" t="s">
        <v>120</v>
      </c>
      <c r="D1282" s="10" t="s">
        <v>121</v>
      </c>
      <c r="E1282" s="10" t="s">
        <v>122</v>
      </c>
      <c r="F1282" s="10" t="s">
        <v>123</v>
      </c>
      <c r="G1282" s="10" t="s">
        <v>124</v>
      </c>
      <c r="H1282" s="10" t="s">
        <v>2</v>
      </c>
      <c r="I1282" s="10" t="s">
        <v>125</v>
      </c>
      <c r="J1282" s="10" t="s">
        <v>106</v>
      </c>
      <c r="K1282" s="10" t="s">
        <v>126</v>
      </c>
      <c r="L1282" s="10" t="s">
        <v>127</v>
      </c>
      <c r="M1282" s="10" t="s">
        <v>128</v>
      </c>
      <c r="N1282" s="10"/>
      <c r="O1282" s="10" t="s">
        <v>129</v>
      </c>
      <c r="P1282" s="10" t="s">
        <v>130</v>
      </c>
      <c r="Q1282" s="10"/>
      <c r="R1282" s="10" t="s">
        <v>131</v>
      </c>
      <c r="S1282" s="10" t="s">
        <v>121</v>
      </c>
      <c r="T1282" s="10" t="s">
        <v>132</v>
      </c>
    </row>
    <row r="1283" spans="1:20" x14ac:dyDescent="0.35">
      <c r="A1283" s="10"/>
      <c r="B1283" s="10"/>
      <c r="C1283" s="10">
        <v>4</v>
      </c>
      <c r="D1283" s="10" t="s">
        <v>92</v>
      </c>
      <c r="E1283" s="10"/>
      <c r="F1283" s="10"/>
      <c r="G1283" s="10"/>
      <c r="H1283" s="10"/>
      <c r="I1283" s="10"/>
      <c r="J1283" s="10"/>
      <c r="K1283" s="10"/>
      <c r="L1283" s="10"/>
      <c r="M1283" s="10"/>
      <c r="N1283" s="10"/>
      <c r="O1283" s="10"/>
      <c r="P1283" s="10"/>
      <c r="Q1283" s="10"/>
      <c r="R1283" s="10"/>
      <c r="S1283" s="10"/>
      <c r="T1283" s="10"/>
    </row>
    <row r="1284" spans="1:20" x14ac:dyDescent="0.35">
      <c r="A1284" s="10" t="s">
        <v>118</v>
      </c>
      <c r="B1284" s="10" t="s">
        <v>119</v>
      </c>
      <c r="C1284" s="10" t="s">
        <v>120</v>
      </c>
      <c r="D1284" s="10" t="s">
        <v>121</v>
      </c>
      <c r="E1284" s="10" t="s">
        <v>122</v>
      </c>
      <c r="F1284" s="10" t="s">
        <v>123</v>
      </c>
      <c r="G1284" s="10" t="s">
        <v>124</v>
      </c>
      <c r="H1284" s="10" t="s">
        <v>2</v>
      </c>
      <c r="I1284" s="10" t="s">
        <v>125</v>
      </c>
      <c r="J1284" s="10" t="s">
        <v>106</v>
      </c>
      <c r="K1284" s="10" t="s">
        <v>126</v>
      </c>
      <c r="L1284" s="10" t="s">
        <v>127</v>
      </c>
      <c r="M1284" s="10" t="s">
        <v>128</v>
      </c>
      <c r="N1284" s="10"/>
      <c r="O1284" s="10" t="s">
        <v>129</v>
      </c>
      <c r="P1284" s="10" t="s">
        <v>130</v>
      </c>
      <c r="Q1284" s="10"/>
      <c r="R1284" s="10" t="s">
        <v>131</v>
      </c>
      <c r="S1284" s="10" t="s">
        <v>121</v>
      </c>
      <c r="T1284" s="10" t="s">
        <v>132</v>
      </c>
    </row>
    <row r="1285" spans="1:20" x14ac:dyDescent="0.35">
      <c r="A1285" s="10"/>
      <c r="B1285" s="10"/>
      <c r="C1285" s="10">
        <v>4</v>
      </c>
      <c r="D1285" s="10" t="s">
        <v>93</v>
      </c>
      <c r="E1285" s="10"/>
      <c r="F1285" s="10"/>
      <c r="G1285" s="10"/>
      <c r="H1285" s="10"/>
      <c r="I1285" s="10"/>
      <c r="J1285" s="10"/>
      <c r="K1285" s="10"/>
      <c r="L1285" s="10"/>
      <c r="M1285" s="10"/>
      <c r="N1285" s="10"/>
      <c r="O1285" s="10"/>
      <c r="P1285" s="10"/>
      <c r="Q1285" s="10"/>
      <c r="R1285" s="10"/>
      <c r="S1285" s="10"/>
      <c r="T1285" s="10"/>
    </row>
    <row r="1286" spans="1:20" x14ac:dyDescent="0.35">
      <c r="A1286" s="10" t="s">
        <v>118</v>
      </c>
      <c r="B1286" s="10" t="s">
        <v>119</v>
      </c>
      <c r="C1286" s="10" t="s">
        <v>120</v>
      </c>
      <c r="D1286" s="10" t="s">
        <v>121</v>
      </c>
      <c r="E1286" s="10" t="s">
        <v>122</v>
      </c>
      <c r="F1286" s="10" t="s">
        <v>123</v>
      </c>
      <c r="G1286" s="10" t="s">
        <v>124</v>
      </c>
      <c r="H1286" s="10" t="s">
        <v>2</v>
      </c>
      <c r="I1286" s="10" t="s">
        <v>125</v>
      </c>
      <c r="J1286" s="10" t="s">
        <v>106</v>
      </c>
      <c r="K1286" s="10" t="s">
        <v>126</v>
      </c>
      <c r="L1286" s="10" t="s">
        <v>127</v>
      </c>
      <c r="M1286" s="10" t="s">
        <v>128</v>
      </c>
      <c r="N1286" s="10"/>
      <c r="O1286" s="10" t="s">
        <v>129</v>
      </c>
      <c r="P1286" s="10" t="s">
        <v>130</v>
      </c>
      <c r="Q1286" s="10"/>
      <c r="R1286" s="10" t="s">
        <v>131</v>
      </c>
      <c r="S1286" s="10" t="s">
        <v>121</v>
      </c>
      <c r="T1286" s="10" t="s">
        <v>132</v>
      </c>
    </row>
    <row r="1287" spans="1:20" x14ac:dyDescent="0.35">
      <c r="A1287" s="10"/>
      <c r="B1287" s="10"/>
      <c r="C1287" s="10">
        <v>4</v>
      </c>
      <c r="D1287" s="10" t="s">
        <v>94</v>
      </c>
      <c r="E1287" s="10"/>
      <c r="F1287" s="10"/>
      <c r="G1287" s="10"/>
      <c r="H1287" s="10"/>
      <c r="I1287" s="10"/>
      <c r="J1287" s="10"/>
      <c r="K1287" s="10"/>
      <c r="L1287" s="10"/>
      <c r="M1287" s="10"/>
      <c r="N1287" s="10"/>
      <c r="O1287" s="10"/>
      <c r="P1287" s="10"/>
      <c r="Q1287" s="10"/>
      <c r="R1287" s="10"/>
      <c r="S1287" s="10"/>
      <c r="T1287" s="10"/>
    </row>
    <row r="1288" spans="1:20" x14ac:dyDescent="0.35">
      <c r="A1288" s="10" t="s">
        <v>118</v>
      </c>
      <c r="B1288" s="10" t="s">
        <v>119</v>
      </c>
      <c r="C1288" s="10" t="s">
        <v>120</v>
      </c>
      <c r="D1288" s="10" t="s">
        <v>121</v>
      </c>
      <c r="E1288" s="10" t="s">
        <v>122</v>
      </c>
      <c r="F1288" s="10" t="s">
        <v>123</v>
      </c>
      <c r="G1288" s="10" t="s">
        <v>124</v>
      </c>
      <c r="H1288" s="10" t="s">
        <v>2</v>
      </c>
      <c r="I1288" s="10" t="s">
        <v>125</v>
      </c>
      <c r="J1288" s="10" t="s">
        <v>106</v>
      </c>
      <c r="K1288" s="10" t="s">
        <v>126</v>
      </c>
      <c r="L1288" s="10" t="s">
        <v>127</v>
      </c>
      <c r="M1288" s="10" t="s">
        <v>128</v>
      </c>
      <c r="N1288" s="10"/>
      <c r="O1288" s="10" t="s">
        <v>129</v>
      </c>
      <c r="P1288" s="10" t="s">
        <v>130</v>
      </c>
      <c r="Q1288" s="10"/>
      <c r="R1288" s="10" t="s">
        <v>131</v>
      </c>
      <c r="S1288" s="10" t="s">
        <v>121</v>
      </c>
      <c r="T1288" s="10" t="s">
        <v>132</v>
      </c>
    </row>
    <row r="1289" spans="1:20" x14ac:dyDescent="0.35">
      <c r="A1289" s="10"/>
      <c r="B1289" s="10"/>
      <c r="C1289" s="10">
        <v>4</v>
      </c>
      <c r="D1289" s="10" t="s">
        <v>95</v>
      </c>
      <c r="E1289" s="10"/>
      <c r="F1289" s="10"/>
      <c r="G1289" s="10"/>
      <c r="H1289" s="10"/>
      <c r="I1289" s="10"/>
      <c r="J1289" s="10"/>
      <c r="K1289" s="10"/>
      <c r="L1289" s="10"/>
      <c r="M1289" s="10"/>
      <c r="N1289" s="10"/>
      <c r="O1289" s="10"/>
      <c r="P1289" s="10"/>
      <c r="Q1289" s="10"/>
      <c r="R1289" s="10"/>
      <c r="S1289" s="10"/>
      <c r="T1289" s="10"/>
    </row>
    <row r="1290" spans="1:20" x14ac:dyDescent="0.35">
      <c r="A1290" s="10" t="s">
        <v>118</v>
      </c>
      <c r="B1290" s="10" t="s">
        <v>119</v>
      </c>
      <c r="C1290" s="10" t="s">
        <v>120</v>
      </c>
      <c r="D1290" s="10" t="s">
        <v>121</v>
      </c>
      <c r="E1290" s="10" t="s">
        <v>122</v>
      </c>
      <c r="F1290" s="10" t="s">
        <v>123</v>
      </c>
      <c r="G1290" s="10" t="s">
        <v>124</v>
      </c>
      <c r="H1290" s="10" t="s">
        <v>2</v>
      </c>
      <c r="I1290" s="10" t="s">
        <v>125</v>
      </c>
      <c r="J1290" s="10" t="s">
        <v>106</v>
      </c>
      <c r="K1290" s="10" t="s">
        <v>126</v>
      </c>
      <c r="L1290" s="10" t="s">
        <v>127</v>
      </c>
      <c r="M1290" s="10" t="s">
        <v>128</v>
      </c>
      <c r="N1290" s="10"/>
      <c r="O1290" s="10" t="s">
        <v>129</v>
      </c>
      <c r="P1290" s="10" t="s">
        <v>130</v>
      </c>
      <c r="Q1290" s="10"/>
      <c r="R1290" s="10" t="s">
        <v>131</v>
      </c>
      <c r="S1290" s="10" t="s">
        <v>121</v>
      </c>
      <c r="T1290" s="10" t="s">
        <v>132</v>
      </c>
    </row>
    <row r="1291" spans="1:20" x14ac:dyDescent="0.35">
      <c r="A1291" s="10"/>
      <c r="B1291" s="10"/>
      <c r="C1291" s="10">
        <v>4</v>
      </c>
      <c r="D1291" s="10" t="s">
        <v>96</v>
      </c>
      <c r="E1291" s="10"/>
      <c r="F1291" s="10"/>
      <c r="G1291" s="10"/>
      <c r="H1291" s="10"/>
      <c r="I1291" s="10"/>
      <c r="J1291" s="10"/>
      <c r="K1291" s="10"/>
      <c r="L1291" s="10"/>
      <c r="M1291" s="10"/>
      <c r="N1291" s="10"/>
      <c r="O1291" s="10"/>
      <c r="P1291" s="10"/>
      <c r="Q1291" s="10"/>
      <c r="R1291" s="10"/>
      <c r="S1291" s="10"/>
      <c r="T1291" s="10"/>
    </row>
    <row r="1292" spans="1:20" x14ac:dyDescent="0.35">
      <c r="A1292" s="10" t="s">
        <v>118</v>
      </c>
      <c r="B1292" s="10" t="s">
        <v>119</v>
      </c>
      <c r="C1292" s="10" t="s">
        <v>120</v>
      </c>
      <c r="D1292" s="10" t="s">
        <v>121</v>
      </c>
      <c r="E1292" s="10" t="s">
        <v>122</v>
      </c>
      <c r="F1292" s="10" t="s">
        <v>123</v>
      </c>
      <c r="G1292" s="10" t="s">
        <v>124</v>
      </c>
      <c r="H1292" s="10" t="s">
        <v>2</v>
      </c>
      <c r="I1292" s="10" t="s">
        <v>125</v>
      </c>
      <c r="J1292" s="10" t="s">
        <v>106</v>
      </c>
      <c r="K1292" s="10" t="s">
        <v>126</v>
      </c>
      <c r="L1292" s="10" t="s">
        <v>127</v>
      </c>
      <c r="M1292" s="10" t="s">
        <v>128</v>
      </c>
      <c r="N1292" s="10"/>
      <c r="O1292" s="10" t="s">
        <v>129</v>
      </c>
      <c r="P1292" s="10" t="s">
        <v>130</v>
      </c>
      <c r="Q1292" s="10"/>
      <c r="R1292" s="10" t="s">
        <v>131</v>
      </c>
      <c r="S1292" s="10" t="s">
        <v>121</v>
      </c>
      <c r="T1292" s="10" t="s">
        <v>132</v>
      </c>
    </row>
    <row r="1293" spans="1:20" x14ac:dyDescent="0.35">
      <c r="A1293" s="10"/>
      <c r="B1293" s="10"/>
      <c r="C1293" s="10">
        <v>4</v>
      </c>
      <c r="D1293" s="10" t="s">
        <v>97</v>
      </c>
      <c r="E1293" s="10"/>
      <c r="F1293" s="10"/>
      <c r="G1293" s="10"/>
      <c r="H1293" s="10"/>
      <c r="I1293" s="10"/>
      <c r="J1293" s="10"/>
      <c r="K1293" s="10"/>
      <c r="L1293" s="10"/>
      <c r="M1293" s="10"/>
      <c r="N1293" s="10"/>
      <c r="O1293" s="10"/>
      <c r="P1293" s="10"/>
      <c r="Q1293" s="10"/>
      <c r="R1293" s="10"/>
      <c r="S1293" s="10"/>
      <c r="T1293" s="10"/>
    </row>
    <row r="1294" spans="1:20" x14ac:dyDescent="0.35">
      <c r="A1294" s="10" t="s">
        <v>118</v>
      </c>
      <c r="B1294" s="10" t="s">
        <v>119</v>
      </c>
      <c r="C1294" s="10" t="s">
        <v>120</v>
      </c>
      <c r="D1294" s="10" t="s">
        <v>121</v>
      </c>
      <c r="E1294" s="10" t="s">
        <v>122</v>
      </c>
      <c r="F1294" s="10" t="s">
        <v>123</v>
      </c>
      <c r="G1294" s="10" t="s">
        <v>124</v>
      </c>
      <c r="H1294" s="10" t="s">
        <v>2</v>
      </c>
      <c r="I1294" s="10" t="s">
        <v>125</v>
      </c>
      <c r="J1294" s="10" t="s">
        <v>106</v>
      </c>
      <c r="K1294" s="10" t="s">
        <v>126</v>
      </c>
      <c r="L1294" s="10" t="s">
        <v>127</v>
      </c>
      <c r="M1294" s="10" t="s">
        <v>128</v>
      </c>
      <c r="N1294" s="10"/>
      <c r="O1294" s="10" t="s">
        <v>129</v>
      </c>
      <c r="P1294" s="10" t="s">
        <v>130</v>
      </c>
      <c r="Q1294" s="10"/>
      <c r="R1294" s="10" t="s">
        <v>131</v>
      </c>
      <c r="S1294" s="10" t="s">
        <v>121</v>
      </c>
      <c r="T1294" s="10" t="s">
        <v>132</v>
      </c>
    </row>
    <row r="1295" spans="1:20" x14ac:dyDescent="0.35">
      <c r="A1295" s="10"/>
      <c r="B1295" s="10"/>
      <c r="C1295" s="10">
        <v>4</v>
      </c>
      <c r="D1295" s="10" t="s">
        <v>98</v>
      </c>
      <c r="E1295" s="10"/>
      <c r="F1295" s="10"/>
      <c r="G1295" s="10"/>
      <c r="H1295" s="10"/>
      <c r="I1295" s="10"/>
      <c r="J1295" s="10"/>
      <c r="K1295" s="10"/>
      <c r="L1295" s="10"/>
      <c r="M1295" s="10"/>
      <c r="N1295" s="10"/>
      <c r="O1295" s="10"/>
      <c r="P1295" s="10"/>
      <c r="Q1295" s="10"/>
      <c r="R1295" s="10"/>
      <c r="S1295" s="10"/>
      <c r="T1295" s="10"/>
    </row>
    <row r="1296" spans="1:20" x14ac:dyDescent="0.35">
      <c r="A1296" s="10" t="s">
        <v>118</v>
      </c>
      <c r="B1296" s="10" t="s">
        <v>119</v>
      </c>
      <c r="C1296" s="10" t="s">
        <v>120</v>
      </c>
      <c r="D1296" s="10" t="s">
        <v>121</v>
      </c>
      <c r="E1296" s="10" t="s">
        <v>122</v>
      </c>
      <c r="F1296" s="10" t="s">
        <v>123</v>
      </c>
      <c r="G1296" s="10" t="s">
        <v>124</v>
      </c>
      <c r="H1296" s="10" t="s">
        <v>2</v>
      </c>
      <c r="I1296" s="10" t="s">
        <v>125</v>
      </c>
      <c r="J1296" s="10" t="s">
        <v>106</v>
      </c>
      <c r="K1296" s="10" t="s">
        <v>126</v>
      </c>
      <c r="L1296" s="10" t="s">
        <v>127</v>
      </c>
      <c r="M1296" s="10" t="s">
        <v>128</v>
      </c>
      <c r="N1296" s="10"/>
      <c r="O1296" s="10" t="s">
        <v>129</v>
      </c>
      <c r="P1296" s="10" t="s">
        <v>130</v>
      </c>
      <c r="Q1296" s="10"/>
      <c r="R1296" s="10" t="s">
        <v>131</v>
      </c>
      <c r="S1296" s="10" t="s">
        <v>121</v>
      </c>
      <c r="T1296" s="10" t="s">
        <v>132</v>
      </c>
    </row>
    <row r="1297" spans="1:20" x14ac:dyDescent="0.35">
      <c r="A1297" s="10"/>
      <c r="B1297" s="10"/>
      <c r="C1297" s="10">
        <v>4</v>
      </c>
      <c r="D1297" s="10" t="s">
        <v>99</v>
      </c>
      <c r="E1297" s="10"/>
      <c r="F1297" s="10"/>
      <c r="G1297" s="10"/>
      <c r="H1297" s="10"/>
      <c r="I1297" s="10"/>
      <c r="J1297" s="10"/>
      <c r="K1297" s="10"/>
      <c r="L1297" s="10"/>
      <c r="M1297" s="10"/>
      <c r="N1297" s="10"/>
      <c r="O1297" s="10"/>
      <c r="P1297" s="10"/>
      <c r="Q1297" s="10"/>
      <c r="R1297" s="10"/>
      <c r="S1297" s="10"/>
      <c r="T1297" s="10"/>
    </row>
    <row r="1298" spans="1:20" x14ac:dyDescent="0.35">
      <c r="A1298" s="10" t="s">
        <v>118</v>
      </c>
      <c r="B1298" s="10" t="s">
        <v>119</v>
      </c>
      <c r="C1298" s="10" t="s">
        <v>120</v>
      </c>
      <c r="D1298" s="10" t="s">
        <v>121</v>
      </c>
      <c r="E1298" s="10" t="s">
        <v>122</v>
      </c>
      <c r="F1298" s="10" t="s">
        <v>123</v>
      </c>
      <c r="G1298" s="10" t="s">
        <v>124</v>
      </c>
      <c r="H1298" s="10" t="s">
        <v>2</v>
      </c>
      <c r="I1298" s="10" t="s">
        <v>125</v>
      </c>
      <c r="J1298" s="10" t="s">
        <v>106</v>
      </c>
      <c r="K1298" s="10" t="s">
        <v>126</v>
      </c>
      <c r="L1298" s="10" t="s">
        <v>127</v>
      </c>
      <c r="M1298" s="10" t="s">
        <v>128</v>
      </c>
      <c r="N1298" s="10"/>
      <c r="O1298" s="10" t="s">
        <v>129</v>
      </c>
      <c r="P1298" s="10" t="s">
        <v>130</v>
      </c>
      <c r="Q1298" s="10"/>
      <c r="R1298" s="10" t="s">
        <v>131</v>
      </c>
      <c r="S1298" s="10" t="s">
        <v>121</v>
      </c>
      <c r="T1298" s="10" t="s">
        <v>132</v>
      </c>
    </row>
    <row r="1299" spans="1:20" x14ac:dyDescent="0.35">
      <c r="A1299" s="10"/>
      <c r="B1299" s="10"/>
      <c r="C1299" s="10">
        <v>4</v>
      </c>
      <c r="D1299" s="10" t="s">
        <v>100</v>
      </c>
      <c r="E1299" s="10"/>
      <c r="F1299" s="10"/>
      <c r="G1299" s="10"/>
      <c r="H1299" s="10"/>
      <c r="I1299" s="10"/>
      <c r="J1299" s="10"/>
      <c r="K1299" s="10"/>
      <c r="L1299" s="10"/>
      <c r="M1299" s="10"/>
      <c r="N1299" s="10"/>
      <c r="O1299" s="10"/>
      <c r="P1299" s="10"/>
      <c r="Q1299" s="10"/>
      <c r="R1299" s="10"/>
      <c r="S1299" s="10"/>
      <c r="T1299" s="10"/>
    </row>
    <row r="1300" spans="1:20" x14ac:dyDescent="0.35">
      <c r="A1300" s="10" t="s">
        <v>118</v>
      </c>
      <c r="B1300" s="10" t="s">
        <v>119</v>
      </c>
      <c r="C1300" s="10" t="s">
        <v>120</v>
      </c>
      <c r="D1300" s="10" t="s">
        <v>121</v>
      </c>
      <c r="E1300" s="10" t="s">
        <v>122</v>
      </c>
      <c r="F1300" s="10" t="s">
        <v>123</v>
      </c>
      <c r="G1300" s="10" t="s">
        <v>124</v>
      </c>
      <c r="H1300" s="10" t="s">
        <v>2</v>
      </c>
      <c r="I1300" s="10" t="s">
        <v>125</v>
      </c>
      <c r="J1300" s="10" t="s">
        <v>106</v>
      </c>
      <c r="K1300" s="10" t="s">
        <v>126</v>
      </c>
      <c r="L1300" s="10" t="s">
        <v>127</v>
      </c>
      <c r="M1300" s="10" t="s">
        <v>128</v>
      </c>
      <c r="N1300" s="10"/>
      <c r="O1300" s="10" t="s">
        <v>129</v>
      </c>
      <c r="P1300" s="10" t="s">
        <v>130</v>
      </c>
      <c r="Q1300" s="10"/>
      <c r="R1300" s="10" t="s">
        <v>131</v>
      </c>
      <c r="S1300" s="10" t="s">
        <v>121</v>
      </c>
      <c r="T1300" s="10" t="s">
        <v>132</v>
      </c>
    </row>
    <row r="1301" spans="1:20" x14ac:dyDescent="0.35">
      <c r="A1301" s="10"/>
      <c r="B1301" s="10"/>
      <c r="C1301" s="10">
        <v>4</v>
      </c>
      <c r="D1301" s="10" t="s">
        <v>101</v>
      </c>
      <c r="E1301" s="10"/>
      <c r="F1301" s="10"/>
      <c r="G1301" s="10"/>
      <c r="H1301" s="10"/>
      <c r="I1301" s="10"/>
      <c r="J1301" s="10"/>
      <c r="K1301" s="10"/>
      <c r="L1301" s="10"/>
      <c r="M1301" s="10"/>
      <c r="N1301" s="10"/>
      <c r="O1301" s="10"/>
      <c r="P1301" s="10"/>
      <c r="Q1301" s="10"/>
      <c r="R1301" s="10"/>
      <c r="S1301" s="10"/>
      <c r="T1301" s="10"/>
    </row>
    <row r="1302" spans="1:20" x14ac:dyDescent="0.35">
      <c r="A1302" s="10" t="s">
        <v>118</v>
      </c>
      <c r="B1302" s="10" t="s">
        <v>119</v>
      </c>
      <c r="C1302" s="10" t="s">
        <v>120</v>
      </c>
      <c r="D1302" s="10" t="s">
        <v>121</v>
      </c>
      <c r="E1302" s="10" t="s">
        <v>122</v>
      </c>
      <c r="F1302" s="10" t="s">
        <v>123</v>
      </c>
      <c r="G1302" s="10" t="s">
        <v>124</v>
      </c>
      <c r="H1302" s="10" t="s">
        <v>2</v>
      </c>
      <c r="I1302" s="10" t="s">
        <v>125</v>
      </c>
      <c r="J1302" s="10" t="s">
        <v>106</v>
      </c>
      <c r="K1302" s="10" t="s">
        <v>126</v>
      </c>
      <c r="L1302" s="10" t="s">
        <v>127</v>
      </c>
      <c r="M1302" s="10" t="s">
        <v>128</v>
      </c>
      <c r="N1302" s="10"/>
      <c r="O1302" s="10" t="s">
        <v>129</v>
      </c>
      <c r="P1302" s="10" t="s">
        <v>130</v>
      </c>
      <c r="Q1302" s="10"/>
      <c r="R1302" s="10" t="s">
        <v>131</v>
      </c>
      <c r="S1302" s="10" t="s">
        <v>121</v>
      </c>
      <c r="T1302" s="10" t="s">
        <v>132</v>
      </c>
    </row>
    <row r="1303" spans="1:20" x14ac:dyDescent="0.35">
      <c r="A1303" s="10"/>
      <c r="B1303" s="10"/>
      <c r="C1303" s="10">
        <v>4</v>
      </c>
      <c r="D1303" s="10" t="s">
        <v>102</v>
      </c>
      <c r="E1303" s="10"/>
      <c r="F1303" s="10"/>
      <c r="G1303" s="10"/>
      <c r="H1303" s="10"/>
      <c r="I1303" s="10"/>
      <c r="J1303" s="10"/>
      <c r="K1303" s="10"/>
      <c r="L1303" s="10"/>
      <c r="M1303" s="10"/>
      <c r="N1303" s="10"/>
      <c r="O1303" s="10"/>
      <c r="P1303" s="10"/>
      <c r="Q1303" s="10"/>
      <c r="R1303" s="10"/>
      <c r="S1303" s="10"/>
      <c r="T1303" s="10"/>
    </row>
    <row r="1304" spans="1:20" s="8" customFormat="1" x14ac:dyDescent="0.35"/>
    <row r="1305" spans="1:20" x14ac:dyDescent="0.35">
      <c r="A1305" s="10" t="s">
        <v>118</v>
      </c>
      <c r="B1305" s="10" t="s">
        <v>119</v>
      </c>
      <c r="C1305" s="10" t="s">
        <v>120</v>
      </c>
      <c r="D1305" s="10" t="s">
        <v>121</v>
      </c>
      <c r="E1305" s="10" t="s">
        <v>122</v>
      </c>
      <c r="F1305" s="10" t="s">
        <v>123</v>
      </c>
      <c r="G1305" s="10" t="s">
        <v>124</v>
      </c>
      <c r="H1305" s="10" t="s">
        <v>2</v>
      </c>
      <c r="I1305" s="10" t="s">
        <v>125</v>
      </c>
      <c r="J1305" s="10" t="s">
        <v>106</v>
      </c>
      <c r="K1305" s="10" t="s">
        <v>126</v>
      </c>
      <c r="L1305" s="10" t="s">
        <v>127</v>
      </c>
      <c r="M1305" s="10" t="s">
        <v>128</v>
      </c>
      <c r="N1305" s="10"/>
      <c r="O1305" s="10" t="s">
        <v>129</v>
      </c>
      <c r="P1305" s="10" t="s">
        <v>130</v>
      </c>
      <c r="Q1305" s="10"/>
      <c r="R1305" s="10" t="s">
        <v>131</v>
      </c>
      <c r="S1305" s="10" t="s">
        <v>121</v>
      </c>
      <c r="T1305" s="10" t="s">
        <v>132</v>
      </c>
    </row>
    <row r="1306" spans="1:20" x14ac:dyDescent="0.35">
      <c r="A1306" s="10"/>
      <c r="B1306" s="10"/>
      <c r="C1306" s="10">
        <v>5</v>
      </c>
      <c r="D1306" s="10" t="s">
        <v>24</v>
      </c>
      <c r="E1306" s="10"/>
      <c r="F1306" s="10"/>
      <c r="G1306" s="10"/>
      <c r="H1306" s="10"/>
      <c r="I1306" s="10"/>
      <c r="J1306" s="10"/>
      <c r="K1306" s="10"/>
      <c r="L1306" s="10"/>
      <c r="M1306" s="10"/>
      <c r="N1306" s="10"/>
      <c r="O1306" s="10"/>
      <c r="P1306" s="10"/>
      <c r="Q1306" s="10"/>
      <c r="R1306" s="10"/>
      <c r="S1306" s="10"/>
      <c r="T1306" s="10"/>
    </row>
    <row r="1307" spans="1:20" x14ac:dyDescent="0.35">
      <c r="A1307" s="10" t="s">
        <v>118</v>
      </c>
      <c r="B1307" s="10" t="s">
        <v>119</v>
      </c>
      <c r="C1307" s="10" t="s">
        <v>120</v>
      </c>
      <c r="D1307" s="10" t="s">
        <v>121</v>
      </c>
      <c r="E1307" s="10" t="s">
        <v>122</v>
      </c>
      <c r="F1307" s="10" t="s">
        <v>123</v>
      </c>
      <c r="G1307" s="10" t="s">
        <v>124</v>
      </c>
      <c r="H1307" s="10" t="s">
        <v>2</v>
      </c>
      <c r="I1307" s="10" t="s">
        <v>125</v>
      </c>
      <c r="J1307" s="10" t="s">
        <v>106</v>
      </c>
      <c r="K1307" s="10" t="s">
        <v>126</v>
      </c>
      <c r="L1307" s="10" t="s">
        <v>127</v>
      </c>
      <c r="M1307" s="10" t="s">
        <v>128</v>
      </c>
      <c r="N1307" s="10"/>
      <c r="O1307" s="10" t="s">
        <v>129</v>
      </c>
      <c r="P1307" s="10" t="s">
        <v>130</v>
      </c>
      <c r="Q1307" s="10"/>
      <c r="R1307" s="10" t="s">
        <v>131</v>
      </c>
      <c r="S1307" s="10" t="s">
        <v>121</v>
      </c>
      <c r="T1307" s="10" t="s">
        <v>132</v>
      </c>
    </row>
    <row r="1308" spans="1:20" x14ac:dyDescent="0.35">
      <c r="A1308" s="10"/>
      <c r="B1308" s="10"/>
      <c r="C1308" s="10">
        <v>5</v>
      </c>
      <c r="D1308" s="10" t="s">
        <v>25</v>
      </c>
      <c r="E1308" s="10"/>
      <c r="F1308" s="10"/>
      <c r="G1308" s="10"/>
      <c r="H1308" s="10"/>
      <c r="I1308" s="10"/>
      <c r="J1308" s="10"/>
      <c r="K1308" s="10"/>
      <c r="L1308" s="10"/>
      <c r="M1308" s="10"/>
      <c r="N1308" s="10"/>
      <c r="O1308" s="10"/>
      <c r="P1308" s="10"/>
      <c r="Q1308" s="10"/>
      <c r="R1308" s="10"/>
      <c r="S1308" s="10"/>
      <c r="T1308" s="10"/>
    </row>
    <row r="1309" spans="1:20" x14ac:dyDescent="0.35">
      <c r="A1309" s="10" t="s">
        <v>118</v>
      </c>
      <c r="B1309" s="10" t="s">
        <v>119</v>
      </c>
      <c r="C1309" s="10" t="s">
        <v>120</v>
      </c>
      <c r="D1309" s="10" t="s">
        <v>121</v>
      </c>
      <c r="E1309" s="10" t="s">
        <v>122</v>
      </c>
      <c r="F1309" s="10" t="s">
        <v>123</v>
      </c>
      <c r="G1309" s="10" t="s">
        <v>124</v>
      </c>
      <c r="H1309" s="10" t="s">
        <v>2</v>
      </c>
      <c r="I1309" s="10" t="s">
        <v>125</v>
      </c>
      <c r="J1309" s="10" t="s">
        <v>106</v>
      </c>
      <c r="K1309" s="10" t="s">
        <v>126</v>
      </c>
      <c r="L1309" s="10" t="s">
        <v>127</v>
      </c>
      <c r="M1309" s="10" t="s">
        <v>128</v>
      </c>
      <c r="N1309" s="10"/>
      <c r="O1309" s="10" t="s">
        <v>129</v>
      </c>
      <c r="P1309" s="10" t="s">
        <v>130</v>
      </c>
      <c r="Q1309" s="10"/>
      <c r="R1309" s="10" t="s">
        <v>131</v>
      </c>
      <c r="S1309" s="10" t="s">
        <v>121</v>
      </c>
      <c r="T1309" s="10" t="s">
        <v>132</v>
      </c>
    </row>
    <row r="1310" spans="1:20" x14ac:dyDescent="0.35">
      <c r="A1310" s="10"/>
      <c r="B1310" s="10"/>
      <c r="C1310" s="10">
        <v>5</v>
      </c>
      <c r="D1310" s="10" t="s">
        <v>26</v>
      </c>
      <c r="E1310" s="10"/>
      <c r="F1310" s="10"/>
      <c r="G1310" s="10"/>
      <c r="H1310" s="10"/>
      <c r="I1310" s="10"/>
      <c r="J1310" s="10"/>
      <c r="K1310" s="10"/>
      <c r="L1310" s="10"/>
      <c r="M1310" s="10"/>
      <c r="N1310" s="10"/>
      <c r="O1310" s="10"/>
      <c r="P1310" s="10"/>
      <c r="Q1310" s="10"/>
      <c r="R1310" s="10"/>
      <c r="S1310" s="10"/>
      <c r="T1310" s="10"/>
    </row>
    <row r="1311" spans="1:20" x14ac:dyDescent="0.35">
      <c r="A1311" s="10" t="s">
        <v>118</v>
      </c>
      <c r="B1311" s="10" t="s">
        <v>119</v>
      </c>
      <c r="C1311" s="10" t="s">
        <v>120</v>
      </c>
      <c r="D1311" s="10" t="s">
        <v>121</v>
      </c>
      <c r="E1311" s="10" t="s">
        <v>122</v>
      </c>
      <c r="F1311" s="10" t="s">
        <v>123</v>
      </c>
      <c r="G1311" s="10" t="s">
        <v>124</v>
      </c>
      <c r="H1311" s="10" t="s">
        <v>2</v>
      </c>
      <c r="I1311" s="10" t="s">
        <v>125</v>
      </c>
      <c r="J1311" s="10" t="s">
        <v>106</v>
      </c>
      <c r="K1311" s="10" t="s">
        <v>126</v>
      </c>
      <c r="L1311" s="10" t="s">
        <v>127</v>
      </c>
      <c r="M1311" s="10" t="s">
        <v>128</v>
      </c>
      <c r="N1311" s="10"/>
      <c r="O1311" s="10" t="s">
        <v>129</v>
      </c>
      <c r="P1311" s="10" t="s">
        <v>130</v>
      </c>
      <c r="Q1311" s="10"/>
      <c r="R1311" s="10" t="s">
        <v>131</v>
      </c>
      <c r="S1311" s="10" t="s">
        <v>121</v>
      </c>
      <c r="T1311" s="10" t="s">
        <v>132</v>
      </c>
    </row>
    <row r="1312" spans="1:20" x14ac:dyDescent="0.35">
      <c r="A1312" s="10"/>
      <c r="B1312" s="10"/>
      <c r="C1312" s="10">
        <v>5</v>
      </c>
      <c r="D1312" s="10" t="s">
        <v>27</v>
      </c>
      <c r="E1312" s="10"/>
      <c r="F1312" s="10"/>
      <c r="G1312" s="10"/>
      <c r="H1312" s="10"/>
      <c r="I1312" s="10"/>
      <c r="J1312" s="10"/>
      <c r="K1312" s="10"/>
      <c r="L1312" s="10"/>
      <c r="M1312" s="10"/>
      <c r="N1312" s="10"/>
      <c r="O1312" s="10"/>
      <c r="P1312" s="10"/>
      <c r="Q1312" s="10"/>
      <c r="R1312" s="10"/>
      <c r="S1312" s="10"/>
      <c r="T1312" s="10"/>
    </row>
    <row r="1313" spans="1:20" x14ac:dyDescent="0.35">
      <c r="A1313" s="10" t="s">
        <v>118</v>
      </c>
      <c r="B1313" s="10" t="s">
        <v>119</v>
      </c>
      <c r="C1313" s="10" t="s">
        <v>120</v>
      </c>
      <c r="D1313" s="10" t="s">
        <v>121</v>
      </c>
      <c r="E1313" s="10" t="s">
        <v>122</v>
      </c>
      <c r="F1313" s="10" t="s">
        <v>123</v>
      </c>
      <c r="G1313" s="10" t="s">
        <v>124</v>
      </c>
      <c r="H1313" s="10" t="s">
        <v>2</v>
      </c>
      <c r="I1313" s="10" t="s">
        <v>125</v>
      </c>
      <c r="J1313" s="10" t="s">
        <v>106</v>
      </c>
      <c r="K1313" s="10" t="s">
        <v>126</v>
      </c>
      <c r="L1313" s="10" t="s">
        <v>127</v>
      </c>
      <c r="M1313" s="10" t="s">
        <v>128</v>
      </c>
      <c r="N1313" s="10"/>
      <c r="O1313" s="10" t="s">
        <v>129</v>
      </c>
      <c r="P1313" s="10" t="s">
        <v>130</v>
      </c>
      <c r="Q1313" s="10"/>
      <c r="R1313" s="10" t="s">
        <v>131</v>
      </c>
      <c r="S1313" s="10" t="s">
        <v>121</v>
      </c>
      <c r="T1313" s="10" t="s">
        <v>132</v>
      </c>
    </row>
    <row r="1314" spans="1:20" x14ac:dyDescent="0.35">
      <c r="A1314" s="10"/>
      <c r="B1314" s="10"/>
      <c r="C1314" s="10">
        <v>5</v>
      </c>
      <c r="D1314" s="10" t="s">
        <v>28</v>
      </c>
      <c r="E1314" s="10"/>
      <c r="F1314" s="10"/>
      <c r="G1314" s="10"/>
      <c r="H1314" s="10"/>
      <c r="I1314" s="10"/>
      <c r="J1314" s="10"/>
      <c r="K1314" s="10"/>
      <c r="L1314" s="10"/>
      <c r="M1314" s="10"/>
      <c r="N1314" s="10"/>
      <c r="O1314" s="10"/>
      <c r="P1314" s="10"/>
      <c r="Q1314" s="10"/>
      <c r="R1314" s="10"/>
      <c r="S1314" s="10"/>
      <c r="T1314" s="10"/>
    </row>
    <row r="1315" spans="1:20" x14ac:dyDescent="0.35">
      <c r="A1315" s="10" t="s">
        <v>118</v>
      </c>
      <c r="B1315" s="10" t="s">
        <v>119</v>
      </c>
      <c r="C1315" s="10" t="s">
        <v>120</v>
      </c>
      <c r="D1315" s="10" t="s">
        <v>121</v>
      </c>
      <c r="E1315" s="10" t="s">
        <v>122</v>
      </c>
      <c r="F1315" s="10" t="s">
        <v>123</v>
      </c>
      <c r="G1315" s="10" t="s">
        <v>124</v>
      </c>
      <c r="H1315" s="10" t="s">
        <v>2</v>
      </c>
      <c r="I1315" s="10" t="s">
        <v>125</v>
      </c>
      <c r="J1315" s="10" t="s">
        <v>106</v>
      </c>
      <c r="K1315" s="10" t="s">
        <v>126</v>
      </c>
      <c r="L1315" s="10" t="s">
        <v>127</v>
      </c>
      <c r="M1315" s="10" t="s">
        <v>128</v>
      </c>
      <c r="N1315" s="10"/>
      <c r="O1315" s="10" t="s">
        <v>129</v>
      </c>
      <c r="P1315" s="10" t="s">
        <v>130</v>
      </c>
      <c r="Q1315" s="10"/>
      <c r="R1315" s="10" t="s">
        <v>131</v>
      </c>
      <c r="S1315" s="10" t="s">
        <v>121</v>
      </c>
      <c r="T1315" s="10" t="s">
        <v>132</v>
      </c>
    </row>
    <row r="1316" spans="1:20" x14ac:dyDescent="0.35">
      <c r="A1316" s="10"/>
      <c r="B1316" s="10"/>
      <c r="C1316" s="10">
        <v>5</v>
      </c>
      <c r="D1316" s="10" t="s">
        <v>29</v>
      </c>
      <c r="E1316" s="10"/>
      <c r="F1316" s="10"/>
      <c r="G1316" s="10"/>
      <c r="H1316" s="10"/>
      <c r="I1316" s="10"/>
      <c r="J1316" s="10"/>
      <c r="K1316" s="10"/>
      <c r="L1316" s="10"/>
      <c r="M1316" s="10"/>
      <c r="N1316" s="10"/>
      <c r="O1316" s="10"/>
      <c r="P1316" s="10"/>
      <c r="Q1316" s="10"/>
      <c r="R1316" s="10"/>
      <c r="S1316" s="10"/>
      <c r="T1316" s="10"/>
    </row>
    <row r="1317" spans="1:20" x14ac:dyDescent="0.35">
      <c r="A1317" s="10" t="s">
        <v>118</v>
      </c>
      <c r="B1317" s="10" t="s">
        <v>119</v>
      </c>
      <c r="C1317" s="10" t="s">
        <v>120</v>
      </c>
      <c r="D1317" s="10" t="s">
        <v>121</v>
      </c>
      <c r="E1317" s="10" t="s">
        <v>122</v>
      </c>
      <c r="F1317" s="10" t="s">
        <v>123</v>
      </c>
      <c r="G1317" s="10" t="s">
        <v>124</v>
      </c>
      <c r="H1317" s="10" t="s">
        <v>2</v>
      </c>
      <c r="I1317" s="10" t="s">
        <v>125</v>
      </c>
      <c r="J1317" s="10" t="s">
        <v>106</v>
      </c>
      <c r="K1317" s="10" t="s">
        <v>126</v>
      </c>
      <c r="L1317" s="10" t="s">
        <v>127</v>
      </c>
      <c r="M1317" s="10" t="s">
        <v>128</v>
      </c>
      <c r="N1317" s="10"/>
      <c r="O1317" s="10" t="s">
        <v>129</v>
      </c>
      <c r="P1317" s="10" t="s">
        <v>130</v>
      </c>
      <c r="Q1317" s="10"/>
      <c r="R1317" s="10" t="s">
        <v>131</v>
      </c>
      <c r="S1317" s="10" t="s">
        <v>121</v>
      </c>
      <c r="T1317" s="10" t="s">
        <v>132</v>
      </c>
    </row>
    <row r="1318" spans="1:20" x14ac:dyDescent="0.35">
      <c r="A1318" s="10"/>
      <c r="B1318" s="10"/>
      <c r="C1318" s="10">
        <v>5</v>
      </c>
      <c r="D1318" s="10" t="s">
        <v>30</v>
      </c>
      <c r="E1318" s="10"/>
      <c r="F1318" s="10"/>
      <c r="G1318" s="10"/>
      <c r="H1318" s="10"/>
      <c r="I1318" s="10"/>
      <c r="J1318" s="10"/>
      <c r="K1318" s="10"/>
      <c r="L1318" s="10"/>
      <c r="M1318" s="10"/>
      <c r="N1318" s="10"/>
      <c r="O1318" s="10"/>
      <c r="P1318" s="10"/>
      <c r="Q1318" s="10"/>
      <c r="R1318" s="10"/>
      <c r="S1318" s="10"/>
      <c r="T1318" s="10"/>
    </row>
    <row r="1319" spans="1:20" x14ac:dyDescent="0.35">
      <c r="A1319" s="10" t="s">
        <v>118</v>
      </c>
      <c r="B1319" s="10" t="s">
        <v>119</v>
      </c>
      <c r="C1319" s="10" t="s">
        <v>120</v>
      </c>
      <c r="D1319" s="10" t="s">
        <v>121</v>
      </c>
      <c r="E1319" s="10" t="s">
        <v>122</v>
      </c>
      <c r="F1319" s="10" t="s">
        <v>123</v>
      </c>
      <c r="G1319" s="10" t="s">
        <v>124</v>
      </c>
      <c r="H1319" s="10" t="s">
        <v>2</v>
      </c>
      <c r="I1319" s="10" t="s">
        <v>125</v>
      </c>
      <c r="J1319" s="10" t="s">
        <v>106</v>
      </c>
      <c r="K1319" s="10" t="s">
        <v>126</v>
      </c>
      <c r="L1319" s="10" t="s">
        <v>127</v>
      </c>
      <c r="M1319" s="10" t="s">
        <v>128</v>
      </c>
      <c r="N1319" s="10"/>
      <c r="O1319" s="10" t="s">
        <v>129</v>
      </c>
      <c r="P1319" s="10" t="s">
        <v>130</v>
      </c>
      <c r="Q1319" s="10"/>
      <c r="R1319" s="10" t="s">
        <v>131</v>
      </c>
      <c r="S1319" s="10" t="s">
        <v>121</v>
      </c>
      <c r="T1319" s="10" t="s">
        <v>132</v>
      </c>
    </row>
    <row r="1320" spans="1:20" x14ac:dyDescent="0.35">
      <c r="A1320" s="10"/>
      <c r="B1320" s="10"/>
      <c r="C1320" s="10">
        <v>5</v>
      </c>
      <c r="D1320" s="10" t="s">
        <v>31</v>
      </c>
      <c r="E1320" s="10"/>
      <c r="F1320" s="10"/>
      <c r="G1320" s="10"/>
      <c r="H1320" s="10"/>
      <c r="I1320" s="10"/>
      <c r="J1320" s="10"/>
      <c r="K1320" s="10"/>
      <c r="L1320" s="10"/>
      <c r="M1320" s="10"/>
      <c r="N1320" s="10"/>
      <c r="O1320" s="10"/>
      <c r="P1320" s="10"/>
      <c r="Q1320" s="10"/>
      <c r="R1320" s="10"/>
      <c r="S1320" s="10"/>
      <c r="T1320" s="10"/>
    </row>
    <row r="1321" spans="1:20" x14ac:dyDescent="0.35">
      <c r="A1321" s="10" t="s">
        <v>118</v>
      </c>
      <c r="B1321" s="10" t="s">
        <v>119</v>
      </c>
      <c r="C1321" s="10" t="s">
        <v>120</v>
      </c>
      <c r="D1321" s="10" t="s">
        <v>121</v>
      </c>
      <c r="E1321" s="10" t="s">
        <v>122</v>
      </c>
      <c r="F1321" s="10" t="s">
        <v>123</v>
      </c>
      <c r="G1321" s="10" t="s">
        <v>124</v>
      </c>
      <c r="H1321" s="10" t="s">
        <v>2</v>
      </c>
      <c r="I1321" s="10" t="s">
        <v>125</v>
      </c>
      <c r="J1321" s="10" t="s">
        <v>106</v>
      </c>
      <c r="K1321" s="10" t="s">
        <v>126</v>
      </c>
      <c r="L1321" s="10" t="s">
        <v>127</v>
      </c>
      <c r="M1321" s="10" t="s">
        <v>128</v>
      </c>
      <c r="N1321" s="10"/>
      <c r="O1321" s="10" t="s">
        <v>129</v>
      </c>
      <c r="P1321" s="10" t="s">
        <v>130</v>
      </c>
      <c r="Q1321" s="10"/>
      <c r="R1321" s="10" t="s">
        <v>131</v>
      </c>
      <c r="S1321" s="10" t="s">
        <v>121</v>
      </c>
      <c r="T1321" s="10" t="s">
        <v>132</v>
      </c>
    </row>
    <row r="1322" spans="1:20" x14ac:dyDescent="0.35">
      <c r="A1322" s="10"/>
      <c r="B1322" s="10"/>
      <c r="C1322" s="10">
        <v>5</v>
      </c>
      <c r="D1322" s="10" t="s">
        <v>32</v>
      </c>
      <c r="E1322" s="10"/>
      <c r="F1322" s="10"/>
      <c r="G1322" s="10"/>
      <c r="H1322" s="10"/>
      <c r="I1322" s="10"/>
      <c r="J1322" s="10"/>
      <c r="K1322" s="10"/>
      <c r="L1322" s="10"/>
      <c r="M1322" s="10"/>
      <c r="N1322" s="10"/>
      <c r="O1322" s="10"/>
      <c r="P1322" s="10"/>
      <c r="Q1322" s="10"/>
      <c r="R1322" s="10"/>
      <c r="S1322" s="10"/>
      <c r="T1322" s="10"/>
    </row>
    <row r="1323" spans="1:20" x14ac:dyDescent="0.35">
      <c r="A1323" s="10" t="s">
        <v>118</v>
      </c>
      <c r="B1323" s="10" t="s">
        <v>119</v>
      </c>
      <c r="C1323" s="10" t="s">
        <v>120</v>
      </c>
      <c r="D1323" s="10" t="s">
        <v>121</v>
      </c>
      <c r="E1323" s="10" t="s">
        <v>122</v>
      </c>
      <c r="F1323" s="10" t="s">
        <v>123</v>
      </c>
      <c r="G1323" s="10" t="s">
        <v>124</v>
      </c>
      <c r="H1323" s="10" t="s">
        <v>2</v>
      </c>
      <c r="I1323" s="10" t="s">
        <v>125</v>
      </c>
      <c r="J1323" s="10" t="s">
        <v>106</v>
      </c>
      <c r="K1323" s="10" t="s">
        <v>126</v>
      </c>
      <c r="L1323" s="10" t="s">
        <v>127</v>
      </c>
      <c r="M1323" s="10" t="s">
        <v>128</v>
      </c>
      <c r="N1323" s="10"/>
      <c r="O1323" s="10" t="s">
        <v>129</v>
      </c>
      <c r="P1323" s="10" t="s">
        <v>130</v>
      </c>
      <c r="Q1323" s="10"/>
      <c r="R1323" s="10" t="s">
        <v>131</v>
      </c>
      <c r="S1323" s="10" t="s">
        <v>121</v>
      </c>
      <c r="T1323" s="10" t="s">
        <v>132</v>
      </c>
    </row>
    <row r="1324" spans="1:20" x14ac:dyDescent="0.35">
      <c r="A1324" s="10"/>
      <c r="B1324" s="10"/>
      <c r="C1324" s="10">
        <v>5</v>
      </c>
      <c r="D1324" s="10" t="s">
        <v>33</v>
      </c>
      <c r="E1324" s="10"/>
      <c r="F1324" s="10"/>
      <c r="G1324" s="10"/>
      <c r="H1324" s="10"/>
      <c r="I1324" s="10"/>
      <c r="J1324" s="10"/>
      <c r="K1324" s="10"/>
      <c r="L1324" s="10"/>
      <c r="M1324" s="10"/>
      <c r="N1324" s="10"/>
      <c r="O1324" s="10"/>
      <c r="P1324" s="10"/>
      <c r="Q1324" s="10"/>
      <c r="R1324" s="10"/>
      <c r="S1324" s="10"/>
      <c r="T1324" s="10"/>
    </row>
    <row r="1325" spans="1:20" x14ac:dyDescent="0.35">
      <c r="A1325" s="10" t="s">
        <v>118</v>
      </c>
      <c r="B1325" s="10" t="s">
        <v>119</v>
      </c>
      <c r="C1325" s="10" t="s">
        <v>120</v>
      </c>
      <c r="D1325" s="10" t="s">
        <v>121</v>
      </c>
      <c r="E1325" s="10" t="s">
        <v>122</v>
      </c>
      <c r="F1325" s="10" t="s">
        <v>123</v>
      </c>
      <c r="G1325" s="10" t="s">
        <v>124</v>
      </c>
      <c r="H1325" s="10" t="s">
        <v>2</v>
      </c>
      <c r="I1325" s="10" t="s">
        <v>125</v>
      </c>
      <c r="J1325" s="10" t="s">
        <v>106</v>
      </c>
      <c r="K1325" s="10" t="s">
        <v>126</v>
      </c>
      <c r="L1325" s="10" t="s">
        <v>127</v>
      </c>
      <c r="M1325" s="10" t="s">
        <v>128</v>
      </c>
      <c r="N1325" s="10"/>
      <c r="O1325" s="10" t="s">
        <v>129</v>
      </c>
      <c r="P1325" s="10" t="s">
        <v>130</v>
      </c>
      <c r="Q1325" s="10"/>
      <c r="R1325" s="10" t="s">
        <v>131</v>
      </c>
      <c r="S1325" s="10" t="s">
        <v>121</v>
      </c>
      <c r="T1325" s="10" t="s">
        <v>132</v>
      </c>
    </row>
    <row r="1326" spans="1:20" x14ac:dyDescent="0.35">
      <c r="A1326" s="10"/>
      <c r="B1326" s="10"/>
      <c r="C1326" s="10">
        <v>5</v>
      </c>
      <c r="D1326" s="10" t="s">
        <v>34</v>
      </c>
      <c r="E1326" s="10"/>
      <c r="F1326" s="10"/>
      <c r="G1326" s="10"/>
      <c r="H1326" s="10"/>
      <c r="I1326" s="10"/>
      <c r="J1326" s="10"/>
      <c r="K1326" s="10"/>
      <c r="L1326" s="10"/>
      <c r="M1326" s="10"/>
      <c r="N1326" s="10"/>
      <c r="O1326" s="10"/>
      <c r="P1326" s="10"/>
      <c r="Q1326" s="10"/>
      <c r="R1326" s="10"/>
      <c r="S1326" s="10"/>
      <c r="T1326" s="10"/>
    </row>
    <row r="1327" spans="1:20" x14ac:dyDescent="0.35">
      <c r="A1327" s="10" t="s">
        <v>118</v>
      </c>
      <c r="B1327" s="10" t="s">
        <v>119</v>
      </c>
      <c r="C1327" s="10" t="s">
        <v>120</v>
      </c>
      <c r="D1327" s="10" t="s">
        <v>121</v>
      </c>
      <c r="E1327" s="10" t="s">
        <v>122</v>
      </c>
      <c r="F1327" s="10" t="s">
        <v>123</v>
      </c>
      <c r="G1327" s="10" t="s">
        <v>124</v>
      </c>
      <c r="H1327" s="10" t="s">
        <v>2</v>
      </c>
      <c r="I1327" s="10" t="s">
        <v>125</v>
      </c>
      <c r="J1327" s="10" t="s">
        <v>106</v>
      </c>
      <c r="K1327" s="10" t="s">
        <v>126</v>
      </c>
      <c r="L1327" s="10" t="s">
        <v>127</v>
      </c>
      <c r="M1327" s="10" t="s">
        <v>128</v>
      </c>
      <c r="N1327" s="10"/>
      <c r="O1327" s="10" t="s">
        <v>129</v>
      </c>
      <c r="P1327" s="10" t="s">
        <v>130</v>
      </c>
      <c r="Q1327" s="10"/>
      <c r="R1327" s="10" t="s">
        <v>131</v>
      </c>
      <c r="S1327" s="10" t="s">
        <v>121</v>
      </c>
      <c r="T1327" s="10" t="s">
        <v>132</v>
      </c>
    </row>
    <row r="1328" spans="1:20" x14ac:dyDescent="0.35">
      <c r="A1328" s="10"/>
      <c r="B1328" s="10"/>
      <c r="C1328" s="10">
        <v>5</v>
      </c>
      <c r="D1328" s="10" t="s">
        <v>35</v>
      </c>
      <c r="E1328" s="10"/>
      <c r="F1328" s="10"/>
      <c r="G1328" s="10"/>
      <c r="H1328" s="10"/>
      <c r="I1328" s="10"/>
      <c r="J1328" s="10"/>
      <c r="K1328" s="10"/>
      <c r="L1328" s="10"/>
      <c r="M1328" s="10"/>
      <c r="N1328" s="10"/>
      <c r="O1328" s="10"/>
      <c r="P1328" s="10"/>
      <c r="Q1328" s="10"/>
      <c r="R1328" s="10"/>
      <c r="S1328" s="10"/>
      <c r="T1328" s="10"/>
    </row>
    <row r="1329" spans="1:20" x14ac:dyDescent="0.35">
      <c r="A1329" s="10" t="s">
        <v>118</v>
      </c>
      <c r="B1329" s="10" t="s">
        <v>119</v>
      </c>
      <c r="C1329" s="10" t="s">
        <v>120</v>
      </c>
      <c r="D1329" s="10" t="s">
        <v>121</v>
      </c>
      <c r="E1329" s="10" t="s">
        <v>122</v>
      </c>
      <c r="F1329" s="10" t="s">
        <v>123</v>
      </c>
      <c r="G1329" s="10" t="s">
        <v>124</v>
      </c>
      <c r="H1329" s="10" t="s">
        <v>2</v>
      </c>
      <c r="I1329" s="10" t="s">
        <v>125</v>
      </c>
      <c r="J1329" s="10" t="s">
        <v>106</v>
      </c>
      <c r="K1329" s="10" t="s">
        <v>126</v>
      </c>
      <c r="L1329" s="10" t="s">
        <v>127</v>
      </c>
      <c r="M1329" s="10" t="s">
        <v>128</v>
      </c>
      <c r="N1329" s="10"/>
      <c r="O1329" s="10" t="s">
        <v>129</v>
      </c>
      <c r="P1329" s="10" t="s">
        <v>130</v>
      </c>
      <c r="Q1329" s="10"/>
      <c r="R1329" s="10" t="s">
        <v>131</v>
      </c>
      <c r="S1329" s="10" t="s">
        <v>121</v>
      </c>
      <c r="T1329" s="10" t="s">
        <v>132</v>
      </c>
    </row>
    <row r="1330" spans="1:20" x14ac:dyDescent="0.35">
      <c r="A1330" s="10"/>
      <c r="B1330" s="10"/>
      <c r="C1330" s="10">
        <v>5</v>
      </c>
      <c r="D1330" s="10" t="s">
        <v>36</v>
      </c>
      <c r="E1330" s="10"/>
      <c r="F1330" s="10"/>
      <c r="G1330" s="10"/>
      <c r="H1330" s="10"/>
      <c r="I1330" s="10"/>
      <c r="J1330" s="10"/>
      <c r="K1330" s="10"/>
      <c r="L1330" s="10"/>
      <c r="M1330" s="10"/>
      <c r="N1330" s="10"/>
      <c r="O1330" s="10"/>
      <c r="P1330" s="10"/>
      <c r="Q1330" s="10"/>
      <c r="R1330" s="10"/>
      <c r="S1330" s="10"/>
      <c r="T1330" s="10"/>
    </row>
    <row r="1331" spans="1:20" x14ac:dyDescent="0.35">
      <c r="A1331" s="10" t="s">
        <v>118</v>
      </c>
      <c r="B1331" s="10" t="s">
        <v>119</v>
      </c>
      <c r="C1331" s="10" t="s">
        <v>120</v>
      </c>
      <c r="D1331" s="10" t="s">
        <v>121</v>
      </c>
      <c r="E1331" s="10" t="s">
        <v>122</v>
      </c>
      <c r="F1331" s="10" t="s">
        <v>123</v>
      </c>
      <c r="G1331" s="10" t="s">
        <v>124</v>
      </c>
      <c r="H1331" s="10" t="s">
        <v>2</v>
      </c>
      <c r="I1331" s="10" t="s">
        <v>125</v>
      </c>
      <c r="J1331" s="10" t="s">
        <v>106</v>
      </c>
      <c r="K1331" s="10" t="s">
        <v>126</v>
      </c>
      <c r="L1331" s="10" t="s">
        <v>127</v>
      </c>
      <c r="M1331" s="10" t="s">
        <v>128</v>
      </c>
      <c r="N1331" s="10"/>
      <c r="O1331" s="10" t="s">
        <v>129</v>
      </c>
      <c r="P1331" s="10" t="s">
        <v>130</v>
      </c>
      <c r="Q1331" s="10"/>
      <c r="R1331" s="10" t="s">
        <v>131</v>
      </c>
      <c r="S1331" s="10" t="s">
        <v>121</v>
      </c>
      <c r="T1331" s="10" t="s">
        <v>132</v>
      </c>
    </row>
    <row r="1332" spans="1:20" x14ac:dyDescent="0.35">
      <c r="A1332" s="10"/>
      <c r="B1332" s="10"/>
      <c r="C1332" s="10">
        <v>5</v>
      </c>
      <c r="D1332" s="10" t="s">
        <v>37</v>
      </c>
      <c r="E1332" s="10"/>
      <c r="F1332" s="10"/>
      <c r="G1332" s="10"/>
      <c r="H1332" s="10"/>
      <c r="I1332" s="10"/>
      <c r="J1332" s="10"/>
      <c r="K1332" s="10"/>
      <c r="L1332" s="10"/>
      <c r="M1332" s="10"/>
      <c r="N1332" s="10"/>
      <c r="O1332" s="10"/>
      <c r="P1332" s="10"/>
      <c r="Q1332" s="10"/>
      <c r="R1332" s="10"/>
      <c r="S1332" s="10"/>
      <c r="T1332" s="10"/>
    </row>
    <row r="1333" spans="1:20" x14ac:dyDescent="0.35">
      <c r="A1333" s="10" t="s">
        <v>118</v>
      </c>
      <c r="B1333" s="10" t="s">
        <v>119</v>
      </c>
      <c r="C1333" s="10" t="s">
        <v>120</v>
      </c>
      <c r="D1333" s="10" t="s">
        <v>121</v>
      </c>
      <c r="E1333" s="10" t="s">
        <v>122</v>
      </c>
      <c r="F1333" s="10" t="s">
        <v>123</v>
      </c>
      <c r="G1333" s="10" t="s">
        <v>124</v>
      </c>
      <c r="H1333" s="10" t="s">
        <v>2</v>
      </c>
      <c r="I1333" s="10" t="s">
        <v>125</v>
      </c>
      <c r="J1333" s="10" t="s">
        <v>106</v>
      </c>
      <c r="K1333" s="10" t="s">
        <v>126</v>
      </c>
      <c r="L1333" s="10" t="s">
        <v>127</v>
      </c>
      <c r="M1333" s="10" t="s">
        <v>128</v>
      </c>
      <c r="N1333" s="10"/>
      <c r="O1333" s="10" t="s">
        <v>129</v>
      </c>
      <c r="P1333" s="10" t="s">
        <v>130</v>
      </c>
      <c r="Q1333" s="10"/>
      <c r="R1333" s="10" t="s">
        <v>131</v>
      </c>
      <c r="S1333" s="10" t="s">
        <v>121</v>
      </c>
      <c r="T1333" s="10" t="s">
        <v>132</v>
      </c>
    </row>
    <row r="1334" spans="1:20" x14ac:dyDescent="0.35">
      <c r="A1334" s="10"/>
      <c r="B1334" s="10"/>
      <c r="C1334" s="10">
        <v>5</v>
      </c>
      <c r="D1334" s="10" t="s">
        <v>38</v>
      </c>
      <c r="E1334" s="10"/>
      <c r="F1334" s="10"/>
      <c r="G1334" s="10"/>
      <c r="H1334" s="10"/>
      <c r="I1334" s="10"/>
      <c r="J1334" s="10"/>
      <c r="K1334" s="10"/>
      <c r="L1334" s="10"/>
      <c r="M1334" s="10"/>
      <c r="N1334" s="10"/>
      <c r="O1334" s="10"/>
      <c r="P1334" s="10"/>
      <c r="Q1334" s="10"/>
      <c r="R1334" s="10"/>
      <c r="S1334" s="10"/>
      <c r="T1334" s="10"/>
    </row>
    <row r="1335" spans="1:20" x14ac:dyDescent="0.35">
      <c r="A1335" s="10" t="s">
        <v>118</v>
      </c>
      <c r="B1335" s="10" t="s">
        <v>119</v>
      </c>
      <c r="C1335" s="10" t="s">
        <v>120</v>
      </c>
      <c r="D1335" s="10" t="s">
        <v>121</v>
      </c>
      <c r="E1335" s="10" t="s">
        <v>122</v>
      </c>
      <c r="F1335" s="10" t="s">
        <v>123</v>
      </c>
      <c r="G1335" s="10" t="s">
        <v>124</v>
      </c>
      <c r="H1335" s="10" t="s">
        <v>2</v>
      </c>
      <c r="I1335" s="10" t="s">
        <v>125</v>
      </c>
      <c r="J1335" s="10" t="s">
        <v>106</v>
      </c>
      <c r="K1335" s="10" t="s">
        <v>126</v>
      </c>
      <c r="L1335" s="10" t="s">
        <v>127</v>
      </c>
      <c r="M1335" s="10" t="s">
        <v>128</v>
      </c>
      <c r="N1335" s="10"/>
      <c r="O1335" s="10" t="s">
        <v>129</v>
      </c>
      <c r="P1335" s="10" t="s">
        <v>130</v>
      </c>
      <c r="Q1335" s="10"/>
      <c r="R1335" s="10" t="s">
        <v>131</v>
      </c>
      <c r="S1335" s="10" t="s">
        <v>121</v>
      </c>
      <c r="T1335" s="10" t="s">
        <v>132</v>
      </c>
    </row>
    <row r="1336" spans="1:20" x14ac:dyDescent="0.35">
      <c r="A1336" s="10"/>
      <c r="B1336" s="10"/>
      <c r="C1336" s="10">
        <v>5</v>
      </c>
      <c r="D1336" s="10" t="s">
        <v>39</v>
      </c>
      <c r="E1336" s="10"/>
      <c r="F1336" s="10"/>
      <c r="G1336" s="10"/>
      <c r="H1336" s="10"/>
      <c r="I1336" s="10"/>
      <c r="J1336" s="10"/>
      <c r="K1336" s="10"/>
      <c r="L1336" s="10"/>
      <c r="M1336" s="10"/>
      <c r="N1336" s="10"/>
      <c r="O1336" s="10"/>
      <c r="P1336" s="10"/>
      <c r="Q1336" s="10"/>
      <c r="R1336" s="10"/>
      <c r="S1336" s="10"/>
      <c r="T1336" s="10"/>
    </row>
    <row r="1337" spans="1:20" x14ac:dyDescent="0.35">
      <c r="A1337" s="10" t="s">
        <v>118</v>
      </c>
      <c r="B1337" s="10" t="s">
        <v>119</v>
      </c>
      <c r="C1337" s="10" t="s">
        <v>120</v>
      </c>
      <c r="D1337" s="10" t="s">
        <v>121</v>
      </c>
      <c r="E1337" s="10" t="s">
        <v>122</v>
      </c>
      <c r="F1337" s="10" t="s">
        <v>123</v>
      </c>
      <c r="G1337" s="10" t="s">
        <v>124</v>
      </c>
      <c r="H1337" s="10" t="s">
        <v>2</v>
      </c>
      <c r="I1337" s="10" t="s">
        <v>125</v>
      </c>
      <c r="J1337" s="10" t="s">
        <v>106</v>
      </c>
      <c r="K1337" s="10" t="s">
        <v>126</v>
      </c>
      <c r="L1337" s="10" t="s">
        <v>127</v>
      </c>
      <c r="M1337" s="10" t="s">
        <v>128</v>
      </c>
      <c r="N1337" s="10"/>
      <c r="O1337" s="10" t="s">
        <v>129</v>
      </c>
      <c r="P1337" s="10" t="s">
        <v>130</v>
      </c>
      <c r="Q1337" s="10"/>
      <c r="R1337" s="10" t="s">
        <v>131</v>
      </c>
      <c r="S1337" s="10" t="s">
        <v>121</v>
      </c>
      <c r="T1337" s="10" t="s">
        <v>132</v>
      </c>
    </row>
    <row r="1338" spans="1:20" x14ac:dyDescent="0.35">
      <c r="A1338" s="10"/>
      <c r="B1338" s="10"/>
      <c r="C1338" s="10">
        <v>5</v>
      </c>
      <c r="D1338" s="10" t="s">
        <v>40</v>
      </c>
      <c r="E1338" s="10"/>
      <c r="F1338" s="10"/>
      <c r="G1338" s="10"/>
      <c r="H1338" s="10"/>
      <c r="I1338" s="10"/>
      <c r="J1338" s="10"/>
      <c r="K1338" s="10"/>
      <c r="L1338" s="10"/>
      <c r="M1338" s="10"/>
      <c r="N1338" s="10"/>
      <c r="O1338" s="10"/>
      <c r="P1338" s="10"/>
      <c r="Q1338" s="10"/>
      <c r="R1338" s="10"/>
      <c r="S1338" s="10"/>
      <c r="T1338" s="10"/>
    </row>
    <row r="1339" spans="1:20" x14ac:dyDescent="0.35">
      <c r="A1339" s="10" t="s">
        <v>118</v>
      </c>
      <c r="B1339" s="10" t="s">
        <v>119</v>
      </c>
      <c r="C1339" s="10" t="s">
        <v>120</v>
      </c>
      <c r="D1339" s="10" t="s">
        <v>121</v>
      </c>
      <c r="E1339" s="10" t="s">
        <v>122</v>
      </c>
      <c r="F1339" s="10" t="s">
        <v>123</v>
      </c>
      <c r="G1339" s="10" t="s">
        <v>124</v>
      </c>
      <c r="H1339" s="10" t="s">
        <v>2</v>
      </c>
      <c r="I1339" s="10" t="s">
        <v>125</v>
      </c>
      <c r="J1339" s="10" t="s">
        <v>106</v>
      </c>
      <c r="K1339" s="10" t="s">
        <v>126</v>
      </c>
      <c r="L1339" s="10" t="s">
        <v>127</v>
      </c>
      <c r="M1339" s="10" t="s">
        <v>128</v>
      </c>
      <c r="N1339" s="10"/>
      <c r="O1339" s="10" t="s">
        <v>129</v>
      </c>
      <c r="P1339" s="10" t="s">
        <v>130</v>
      </c>
      <c r="Q1339" s="10"/>
      <c r="R1339" s="10" t="s">
        <v>131</v>
      </c>
      <c r="S1339" s="10" t="s">
        <v>121</v>
      </c>
      <c r="T1339" s="10" t="s">
        <v>132</v>
      </c>
    </row>
    <row r="1340" spans="1:20" x14ac:dyDescent="0.35">
      <c r="A1340" s="10"/>
      <c r="B1340" s="10"/>
      <c r="C1340" s="10">
        <v>5</v>
      </c>
      <c r="D1340" s="10" t="s">
        <v>41</v>
      </c>
      <c r="E1340" s="10"/>
      <c r="F1340" s="10"/>
      <c r="G1340" s="10"/>
      <c r="H1340" s="10"/>
      <c r="I1340" s="10"/>
      <c r="J1340" s="10"/>
      <c r="K1340" s="10"/>
      <c r="L1340" s="10"/>
      <c r="M1340" s="10"/>
      <c r="N1340" s="10"/>
      <c r="O1340" s="10"/>
      <c r="P1340" s="10"/>
      <c r="Q1340" s="10"/>
      <c r="R1340" s="10"/>
      <c r="S1340" s="10"/>
      <c r="T1340" s="10"/>
    </row>
    <row r="1341" spans="1:20" x14ac:dyDescent="0.35">
      <c r="A1341" s="10" t="s">
        <v>118</v>
      </c>
      <c r="B1341" s="10" t="s">
        <v>119</v>
      </c>
      <c r="C1341" s="10" t="s">
        <v>120</v>
      </c>
      <c r="D1341" s="10" t="s">
        <v>121</v>
      </c>
      <c r="E1341" s="10" t="s">
        <v>122</v>
      </c>
      <c r="F1341" s="10" t="s">
        <v>123</v>
      </c>
      <c r="G1341" s="10" t="s">
        <v>124</v>
      </c>
      <c r="H1341" s="10" t="s">
        <v>2</v>
      </c>
      <c r="I1341" s="10" t="s">
        <v>125</v>
      </c>
      <c r="J1341" s="10" t="s">
        <v>106</v>
      </c>
      <c r="K1341" s="10" t="s">
        <v>126</v>
      </c>
      <c r="L1341" s="10" t="s">
        <v>127</v>
      </c>
      <c r="M1341" s="10" t="s">
        <v>128</v>
      </c>
      <c r="N1341" s="10"/>
      <c r="O1341" s="10" t="s">
        <v>129</v>
      </c>
      <c r="P1341" s="10" t="s">
        <v>130</v>
      </c>
      <c r="Q1341" s="10"/>
      <c r="R1341" s="10" t="s">
        <v>131</v>
      </c>
      <c r="S1341" s="10" t="s">
        <v>121</v>
      </c>
      <c r="T1341" s="10" t="s">
        <v>132</v>
      </c>
    </row>
    <row r="1342" spans="1:20" x14ac:dyDescent="0.35">
      <c r="A1342" s="10"/>
      <c r="B1342" s="10"/>
      <c r="C1342" s="10">
        <v>5</v>
      </c>
      <c r="D1342" s="10" t="s">
        <v>42</v>
      </c>
      <c r="E1342" s="10"/>
      <c r="F1342" s="10"/>
      <c r="G1342" s="10"/>
      <c r="H1342" s="10"/>
      <c r="I1342" s="10"/>
      <c r="J1342" s="10"/>
      <c r="K1342" s="10"/>
      <c r="L1342" s="10"/>
      <c r="M1342" s="10"/>
      <c r="N1342" s="10"/>
      <c r="O1342" s="10"/>
      <c r="P1342" s="10"/>
      <c r="Q1342" s="10"/>
      <c r="R1342" s="10"/>
      <c r="S1342" s="10"/>
      <c r="T1342" s="10"/>
    </row>
    <row r="1343" spans="1:20" x14ac:dyDescent="0.35">
      <c r="A1343" s="10" t="s">
        <v>118</v>
      </c>
      <c r="B1343" s="10" t="s">
        <v>119</v>
      </c>
      <c r="C1343" s="10" t="s">
        <v>120</v>
      </c>
      <c r="D1343" s="10" t="s">
        <v>121</v>
      </c>
      <c r="E1343" s="10" t="s">
        <v>122</v>
      </c>
      <c r="F1343" s="10" t="s">
        <v>123</v>
      </c>
      <c r="G1343" s="10" t="s">
        <v>124</v>
      </c>
      <c r="H1343" s="10" t="s">
        <v>2</v>
      </c>
      <c r="I1343" s="10" t="s">
        <v>125</v>
      </c>
      <c r="J1343" s="10" t="s">
        <v>106</v>
      </c>
      <c r="K1343" s="10" t="s">
        <v>126</v>
      </c>
      <c r="L1343" s="10" t="s">
        <v>127</v>
      </c>
      <c r="M1343" s="10" t="s">
        <v>128</v>
      </c>
      <c r="N1343" s="10"/>
      <c r="O1343" s="10" t="s">
        <v>129</v>
      </c>
      <c r="P1343" s="10" t="s">
        <v>130</v>
      </c>
      <c r="Q1343" s="10"/>
      <c r="R1343" s="10" t="s">
        <v>131</v>
      </c>
      <c r="S1343" s="10" t="s">
        <v>121</v>
      </c>
      <c r="T1343" s="10" t="s">
        <v>132</v>
      </c>
    </row>
    <row r="1344" spans="1:20" x14ac:dyDescent="0.35">
      <c r="A1344" s="10"/>
      <c r="B1344" s="10"/>
      <c r="C1344" s="10">
        <v>5</v>
      </c>
      <c r="D1344" s="10" t="s">
        <v>43</v>
      </c>
      <c r="E1344" s="10"/>
      <c r="F1344" s="10"/>
      <c r="G1344" s="10"/>
      <c r="H1344" s="10"/>
      <c r="I1344" s="10"/>
      <c r="J1344" s="10"/>
      <c r="K1344" s="10"/>
      <c r="L1344" s="10"/>
      <c r="M1344" s="10"/>
      <c r="N1344" s="10"/>
      <c r="O1344" s="10"/>
      <c r="P1344" s="10"/>
      <c r="Q1344" s="10"/>
      <c r="R1344" s="10"/>
      <c r="S1344" s="10"/>
      <c r="T1344" s="10"/>
    </row>
    <row r="1345" spans="1:20" x14ac:dyDescent="0.35">
      <c r="A1345" s="10" t="s">
        <v>118</v>
      </c>
      <c r="B1345" s="10" t="s">
        <v>119</v>
      </c>
      <c r="C1345" s="10" t="s">
        <v>120</v>
      </c>
      <c r="D1345" s="10" t="s">
        <v>121</v>
      </c>
      <c r="E1345" s="10" t="s">
        <v>122</v>
      </c>
      <c r="F1345" s="10" t="s">
        <v>123</v>
      </c>
      <c r="G1345" s="10" t="s">
        <v>124</v>
      </c>
      <c r="H1345" s="10" t="s">
        <v>2</v>
      </c>
      <c r="I1345" s="10" t="s">
        <v>125</v>
      </c>
      <c r="J1345" s="10" t="s">
        <v>106</v>
      </c>
      <c r="K1345" s="10" t="s">
        <v>126</v>
      </c>
      <c r="L1345" s="10" t="s">
        <v>127</v>
      </c>
      <c r="M1345" s="10" t="s">
        <v>128</v>
      </c>
      <c r="N1345" s="10"/>
      <c r="O1345" s="10" t="s">
        <v>129</v>
      </c>
      <c r="P1345" s="10" t="s">
        <v>130</v>
      </c>
      <c r="Q1345" s="10"/>
      <c r="R1345" s="10" t="s">
        <v>131</v>
      </c>
      <c r="S1345" s="10" t="s">
        <v>121</v>
      </c>
      <c r="T1345" s="10" t="s">
        <v>132</v>
      </c>
    </row>
    <row r="1346" spans="1:20" x14ac:dyDescent="0.35">
      <c r="A1346" s="10"/>
      <c r="B1346" s="10"/>
      <c r="C1346" s="10">
        <v>5</v>
      </c>
      <c r="D1346" s="10" t="s">
        <v>44</v>
      </c>
      <c r="E1346" s="10"/>
      <c r="F1346" s="10"/>
      <c r="G1346" s="10"/>
      <c r="H1346" s="10"/>
      <c r="I1346" s="10"/>
      <c r="J1346" s="10"/>
      <c r="K1346" s="10"/>
      <c r="L1346" s="10"/>
      <c r="M1346" s="10"/>
      <c r="N1346" s="10"/>
      <c r="O1346" s="10"/>
      <c r="P1346" s="10"/>
      <c r="Q1346" s="10"/>
      <c r="R1346" s="10"/>
      <c r="S1346" s="10"/>
      <c r="T1346" s="10"/>
    </row>
    <row r="1347" spans="1:20" x14ac:dyDescent="0.35">
      <c r="A1347" s="10" t="s">
        <v>118</v>
      </c>
      <c r="B1347" s="10" t="s">
        <v>119</v>
      </c>
      <c r="C1347" s="10" t="s">
        <v>120</v>
      </c>
      <c r="D1347" s="10" t="s">
        <v>121</v>
      </c>
      <c r="E1347" s="10" t="s">
        <v>122</v>
      </c>
      <c r="F1347" s="10" t="s">
        <v>123</v>
      </c>
      <c r="G1347" s="10" t="s">
        <v>124</v>
      </c>
      <c r="H1347" s="10" t="s">
        <v>2</v>
      </c>
      <c r="I1347" s="10" t="s">
        <v>125</v>
      </c>
      <c r="J1347" s="10" t="s">
        <v>106</v>
      </c>
      <c r="K1347" s="10" t="s">
        <v>126</v>
      </c>
      <c r="L1347" s="10" t="s">
        <v>127</v>
      </c>
      <c r="M1347" s="10" t="s">
        <v>128</v>
      </c>
      <c r="N1347" s="10"/>
      <c r="O1347" s="10" t="s">
        <v>129</v>
      </c>
      <c r="P1347" s="10" t="s">
        <v>130</v>
      </c>
      <c r="Q1347" s="10"/>
      <c r="R1347" s="10" t="s">
        <v>131</v>
      </c>
      <c r="S1347" s="10" t="s">
        <v>121</v>
      </c>
      <c r="T1347" s="10" t="s">
        <v>132</v>
      </c>
    </row>
    <row r="1348" spans="1:20" x14ac:dyDescent="0.35">
      <c r="A1348" s="10"/>
      <c r="B1348" s="10"/>
      <c r="C1348" s="10">
        <v>5</v>
      </c>
      <c r="D1348" s="10" t="s">
        <v>45</v>
      </c>
      <c r="E1348" s="10"/>
      <c r="F1348" s="10"/>
      <c r="G1348" s="10"/>
      <c r="H1348" s="10"/>
      <c r="I1348" s="10"/>
      <c r="J1348" s="10"/>
      <c r="K1348" s="10"/>
      <c r="L1348" s="10"/>
      <c r="M1348" s="10"/>
      <c r="N1348" s="10"/>
      <c r="O1348" s="10"/>
      <c r="P1348" s="10"/>
      <c r="Q1348" s="10"/>
      <c r="R1348" s="10"/>
      <c r="S1348" s="10"/>
      <c r="T1348" s="10"/>
    </row>
    <row r="1349" spans="1:20" x14ac:dyDescent="0.35">
      <c r="A1349" s="10" t="s">
        <v>118</v>
      </c>
      <c r="B1349" s="10" t="s">
        <v>119</v>
      </c>
      <c r="C1349" s="10" t="s">
        <v>120</v>
      </c>
      <c r="D1349" s="10" t="s">
        <v>121</v>
      </c>
      <c r="E1349" s="10" t="s">
        <v>122</v>
      </c>
      <c r="F1349" s="10" t="s">
        <v>123</v>
      </c>
      <c r="G1349" s="10" t="s">
        <v>124</v>
      </c>
      <c r="H1349" s="10" t="s">
        <v>2</v>
      </c>
      <c r="I1349" s="10" t="s">
        <v>125</v>
      </c>
      <c r="J1349" s="10" t="s">
        <v>106</v>
      </c>
      <c r="K1349" s="10" t="s">
        <v>126</v>
      </c>
      <c r="L1349" s="10" t="s">
        <v>127</v>
      </c>
      <c r="M1349" s="10" t="s">
        <v>128</v>
      </c>
      <c r="N1349" s="10"/>
      <c r="O1349" s="10" t="s">
        <v>129</v>
      </c>
      <c r="P1349" s="10" t="s">
        <v>130</v>
      </c>
      <c r="Q1349" s="10"/>
      <c r="R1349" s="10" t="s">
        <v>131</v>
      </c>
      <c r="S1349" s="10" t="s">
        <v>121</v>
      </c>
      <c r="T1349" s="10" t="s">
        <v>132</v>
      </c>
    </row>
    <row r="1350" spans="1:20" x14ac:dyDescent="0.35">
      <c r="A1350" s="10"/>
      <c r="B1350" s="10"/>
      <c r="C1350" s="10">
        <v>5</v>
      </c>
      <c r="D1350" s="10" t="s">
        <v>46</v>
      </c>
      <c r="E1350" s="10"/>
      <c r="F1350" s="10"/>
      <c r="G1350" s="10"/>
      <c r="H1350" s="10"/>
      <c r="I1350" s="10"/>
      <c r="J1350" s="10"/>
      <c r="K1350" s="10"/>
      <c r="L1350" s="10"/>
      <c r="M1350" s="10"/>
      <c r="N1350" s="10"/>
      <c r="O1350" s="10"/>
      <c r="P1350" s="10"/>
      <c r="Q1350" s="10"/>
      <c r="R1350" s="10"/>
      <c r="S1350" s="10"/>
      <c r="T1350" s="10"/>
    </row>
    <row r="1351" spans="1:20" x14ac:dyDescent="0.35">
      <c r="A1351" s="10" t="s">
        <v>118</v>
      </c>
      <c r="B1351" s="10" t="s">
        <v>119</v>
      </c>
      <c r="C1351" s="10" t="s">
        <v>120</v>
      </c>
      <c r="D1351" s="10" t="s">
        <v>121</v>
      </c>
      <c r="E1351" s="10" t="s">
        <v>122</v>
      </c>
      <c r="F1351" s="10" t="s">
        <v>123</v>
      </c>
      <c r="G1351" s="10" t="s">
        <v>124</v>
      </c>
      <c r="H1351" s="10" t="s">
        <v>2</v>
      </c>
      <c r="I1351" s="10" t="s">
        <v>125</v>
      </c>
      <c r="J1351" s="10" t="s">
        <v>106</v>
      </c>
      <c r="K1351" s="10" t="s">
        <v>126</v>
      </c>
      <c r="L1351" s="10" t="s">
        <v>127</v>
      </c>
      <c r="M1351" s="10" t="s">
        <v>128</v>
      </c>
      <c r="N1351" s="10"/>
      <c r="O1351" s="10" t="s">
        <v>129</v>
      </c>
      <c r="P1351" s="10" t="s">
        <v>130</v>
      </c>
      <c r="Q1351" s="10"/>
      <c r="R1351" s="10" t="s">
        <v>131</v>
      </c>
      <c r="S1351" s="10" t="s">
        <v>121</v>
      </c>
      <c r="T1351" s="10" t="s">
        <v>132</v>
      </c>
    </row>
    <row r="1352" spans="1:20" x14ac:dyDescent="0.35">
      <c r="A1352" s="10"/>
      <c r="B1352" s="10"/>
      <c r="C1352" s="10">
        <v>5</v>
      </c>
      <c r="D1352" s="10" t="s">
        <v>47</v>
      </c>
      <c r="E1352" s="10"/>
      <c r="F1352" s="10"/>
      <c r="G1352" s="10"/>
      <c r="H1352" s="10"/>
      <c r="I1352" s="10"/>
      <c r="J1352" s="10"/>
      <c r="K1352" s="10"/>
      <c r="L1352" s="10"/>
      <c r="M1352" s="10"/>
      <c r="N1352" s="10"/>
      <c r="O1352" s="10"/>
      <c r="P1352" s="10"/>
      <c r="Q1352" s="10"/>
      <c r="R1352" s="10"/>
      <c r="S1352" s="10"/>
      <c r="T1352" s="10"/>
    </row>
    <row r="1353" spans="1:20" x14ac:dyDescent="0.35">
      <c r="A1353" s="10" t="s">
        <v>118</v>
      </c>
      <c r="B1353" s="10" t="s">
        <v>119</v>
      </c>
      <c r="C1353" s="10" t="s">
        <v>120</v>
      </c>
      <c r="D1353" s="10" t="s">
        <v>121</v>
      </c>
      <c r="E1353" s="10" t="s">
        <v>122</v>
      </c>
      <c r="F1353" s="10" t="s">
        <v>123</v>
      </c>
      <c r="G1353" s="10" t="s">
        <v>124</v>
      </c>
      <c r="H1353" s="10" t="s">
        <v>2</v>
      </c>
      <c r="I1353" s="10" t="s">
        <v>125</v>
      </c>
      <c r="J1353" s="10" t="s">
        <v>106</v>
      </c>
      <c r="K1353" s="10" t="s">
        <v>126</v>
      </c>
      <c r="L1353" s="10" t="s">
        <v>127</v>
      </c>
      <c r="M1353" s="10" t="s">
        <v>128</v>
      </c>
      <c r="N1353" s="10"/>
      <c r="O1353" s="10" t="s">
        <v>129</v>
      </c>
      <c r="P1353" s="10" t="s">
        <v>130</v>
      </c>
      <c r="Q1353" s="10"/>
      <c r="R1353" s="10" t="s">
        <v>131</v>
      </c>
      <c r="S1353" s="10" t="s">
        <v>121</v>
      </c>
      <c r="T1353" s="10" t="s">
        <v>132</v>
      </c>
    </row>
    <row r="1354" spans="1:20" x14ac:dyDescent="0.35">
      <c r="A1354" s="10"/>
      <c r="B1354" s="10"/>
      <c r="C1354" s="10">
        <v>5</v>
      </c>
      <c r="D1354" s="10" t="s">
        <v>48</v>
      </c>
      <c r="E1354" s="10"/>
      <c r="F1354" s="10"/>
      <c r="G1354" s="10"/>
      <c r="H1354" s="10"/>
      <c r="I1354" s="10"/>
      <c r="J1354" s="10"/>
      <c r="K1354" s="10"/>
      <c r="L1354" s="10"/>
      <c r="M1354" s="10"/>
      <c r="N1354" s="10"/>
      <c r="O1354" s="10"/>
      <c r="P1354" s="10"/>
      <c r="Q1354" s="10"/>
      <c r="R1354" s="10"/>
      <c r="S1354" s="10"/>
      <c r="T1354" s="10"/>
    </row>
    <row r="1355" spans="1:20" x14ac:dyDescent="0.35">
      <c r="A1355" s="10" t="s">
        <v>118</v>
      </c>
      <c r="B1355" s="10" t="s">
        <v>119</v>
      </c>
      <c r="C1355" s="10" t="s">
        <v>120</v>
      </c>
      <c r="D1355" s="10" t="s">
        <v>121</v>
      </c>
      <c r="E1355" s="10" t="s">
        <v>122</v>
      </c>
      <c r="F1355" s="10" t="s">
        <v>123</v>
      </c>
      <c r="G1355" s="10" t="s">
        <v>124</v>
      </c>
      <c r="H1355" s="10" t="s">
        <v>2</v>
      </c>
      <c r="I1355" s="10" t="s">
        <v>125</v>
      </c>
      <c r="J1355" s="10" t="s">
        <v>106</v>
      </c>
      <c r="K1355" s="10" t="s">
        <v>126</v>
      </c>
      <c r="L1355" s="10" t="s">
        <v>127</v>
      </c>
      <c r="M1355" s="10" t="s">
        <v>128</v>
      </c>
      <c r="N1355" s="10"/>
      <c r="O1355" s="10" t="s">
        <v>129</v>
      </c>
      <c r="P1355" s="10" t="s">
        <v>130</v>
      </c>
      <c r="Q1355" s="10"/>
      <c r="R1355" s="10" t="s">
        <v>131</v>
      </c>
      <c r="S1355" s="10" t="s">
        <v>121</v>
      </c>
      <c r="T1355" s="10" t="s">
        <v>132</v>
      </c>
    </row>
    <row r="1356" spans="1:20" x14ac:dyDescent="0.35">
      <c r="A1356" s="10"/>
      <c r="B1356" s="10"/>
      <c r="C1356" s="10">
        <v>5</v>
      </c>
      <c r="D1356" s="10" t="s">
        <v>49</v>
      </c>
      <c r="E1356" s="10"/>
      <c r="F1356" s="10"/>
      <c r="G1356" s="10"/>
      <c r="H1356" s="10"/>
      <c r="I1356" s="10"/>
      <c r="J1356" s="10"/>
      <c r="K1356" s="10"/>
      <c r="L1356" s="10"/>
      <c r="M1356" s="10"/>
      <c r="N1356" s="10"/>
      <c r="O1356" s="10"/>
      <c r="P1356" s="10"/>
      <c r="Q1356" s="10"/>
      <c r="R1356" s="10"/>
      <c r="S1356" s="10"/>
      <c r="T1356" s="10"/>
    </row>
    <row r="1357" spans="1:20" x14ac:dyDescent="0.35">
      <c r="A1357" s="10" t="s">
        <v>118</v>
      </c>
      <c r="B1357" s="10" t="s">
        <v>119</v>
      </c>
      <c r="C1357" s="10" t="s">
        <v>120</v>
      </c>
      <c r="D1357" s="10" t="s">
        <v>121</v>
      </c>
      <c r="E1357" s="10" t="s">
        <v>122</v>
      </c>
      <c r="F1357" s="10" t="s">
        <v>123</v>
      </c>
      <c r="G1357" s="10" t="s">
        <v>124</v>
      </c>
      <c r="H1357" s="10" t="s">
        <v>2</v>
      </c>
      <c r="I1357" s="10" t="s">
        <v>125</v>
      </c>
      <c r="J1357" s="10" t="s">
        <v>106</v>
      </c>
      <c r="K1357" s="10" t="s">
        <v>126</v>
      </c>
      <c r="L1357" s="10" t="s">
        <v>127</v>
      </c>
      <c r="M1357" s="10" t="s">
        <v>128</v>
      </c>
      <c r="N1357" s="10"/>
      <c r="O1357" s="10" t="s">
        <v>129</v>
      </c>
      <c r="P1357" s="10" t="s">
        <v>130</v>
      </c>
      <c r="Q1357" s="10"/>
      <c r="R1357" s="10" t="s">
        <v>131</v>
      </c>
      <c r="S1357" s="10" t="s">
        <v>121</v>
      </c>
      <c r="T1357" s="10" t="s">
        <v>132</v>
      </c>
    </row>
    <row r="1358" spans="1:20" x14ac:dyDescent="0.35">
      <c r="A1358" s="10"/>
      <c r="B1358" s="10"/>
      <c r="C1358" s="10">
        <v>5</v>
      </c>
      <c r="D1358" s="10" t="s">
        <v>50</v>
      </c>
      <c r="E1358" s="10"/>
      <c r="F1358" s="10"/>
      <c r="G1358" s="10"/>
      <c r="H1358" s="10"/>
      <c r="I1358" s="10"/>
      <c r="J1358" s="10"/>
      <c r="K1358" s="10"/>
      <c r="L1358" s="10"/>
      <c r="M1358" s="10"/>
      <c r="N1358" s="10"/>
      <c r="O1358" s="10"/>
      <c r="P1358" s="10"/>
      <c r="Q1358" s="10"/>
      <c r="R1358" s="10"/>
      <c r="S1358" s="10"/>
      <c r="T1358" s="10"/>
    </row>
    <row r="1359" spans="1:20" x14ac:dyDescent="0.35">
      <c r="A1359" s="10" t="s">
        <v>118</v>
      </c>
      <c r="B1359" s="10" t="s">
        <v>119</v>
      </c>
      <c r="C1359" s="10" t="s">
        <v>120</v>
      </c>
      <c r="D1359" s="10" t="s">
        <v>121</v>
      </c>
      <c r="E1359" s="10" t="s">
        <v>122</v>
      </c>
      <c r="F1359" s="10" t="s">
        <v>123</v>
      </c>
      <c r="G1359" s="10" t="s">
        <v>124</v>
      </c>
      <c r="H1359" s="10" t="s">
        <v>2</v>
      </c>
      <c r="I1359" s="10" t="s">
        <v>125</v>
      </c>
      <c r="J1359" s="10" t="s">
        <v>106</v>
      </c>
      <c r="K1359" s="10" t="s">
        <v>126</v>
      </c>
      <c r="L1359" s="10" t="s">
        <v>127</v>
      </c>
      <c r="M1359" s="10" t="s">
        <v>128</v>
      </c>
      <c r="N1359" s="10"/>
      <c r="O1359" s="10" t="s">
        <v>129</v>
      </c>
      <c r="P1359" s="10" t="s">
        <v>130</v>
      </c>
      <c r="Q1359" s="10"/>
      <c r="R1359" s="10" t="s">
        <v>131</v>
      </c>
      <c r="S1359" s="10" t="s">
        <v>121</v>
      </c>
      <c r="T1359" s="10" t="s">
        <v>132</v>
      </c>
    </row>
    <row r="1360" spans="1:20" x14ac:dyDescent="0.35">
      <c r="A1360" s="10"/>
      <c r="B1360" s="10"/>
      <c r="C1360" s="10">
        <v>5</v>
      </c>
      <c r="D1360" s="10" t="s">
        <v>367</v>
      </c>
      <c r="E1360" s="10"/>
      <c r="F1360" s="10"/>
      <c r="G1360" s="10"/>
      <c r="H1360" s="10"/>
      <c r="I1360" s="10"/>
      <c r="J1360" s="10"/>
      <c r="K1360" s="10"/>
      <c r="L1360" s="10"/>
      <c r="M1360" s="10"/>
      <c r="N1360" s="10"/>
      <c r="O1360" s="10"/>
      <c r="P1360" s="10"/>
      <c r="Q1360" s="10"/>
      <c r="R1360" s="10"/>
      <c r="S1360" s="10"/>
      <c r="T1360" s="10"/>
    </row>
    <row r="1361" spans="1:20" x14ac:dyDescent="0.35">
      <c r="A1361" s="10" t="s">
        <v>118</v>
      </c>
      <c r="B1361" s="10" t="s">
        <v>119</v>
      </c>
      <c r="C1361" s="10" t="s">
        <v>120</v>
      </c>
      <c r="D1361" s="10" t="s">
        <v>121</v>
      </c>
      <c r="E1361" s="10" t="s">
        <v>122</v>
      </c>
      <c r="F1361" s="10" t="s">
        <v>123</v>
      </c>
      <c r="G1361" s="10" t="s">
        <v>124</v>
      </c>
      <c r="H1361" s="10" t="s">
        <v>2</v>
      </c>
      <c r="I1361" s="10" t="s">
        <v>125</v>
      </c>
      <c r="J1361" s="10" t="s">
        <v>106</v>
      </c>
      <c r="K1361" s="10" t="s">
        <v>126</v>
      </c>
      <c r="L1361" s="10" t="s">
        <v>127</v>
      </c>
      <c r="M1361" s="10" t="s">
        <v>128</v>
      </c>
      <c r="N1361" s="10"/>
      <c r="O1361" s="10" t="s">
        <v>129</v>
      </c>
      <c r="P1361" s="10" t="s">
        <v>130</v>
      </c>
      <c r="Q1361" s="10"/>
      <c r="R1361" s="10" t="s">
        <v>131</v>
      </c>
      <c r="S1361" s="10" t="s">
        <v>121</v>
      </c>
      <c r="T1361" s="10" t="s">
        <v>132</v>
      </c>
    </row>
    <row r="1362" spans="1:20" x14ac:dyDescent="0.35">
      <c r="A1362" s="10"/>
      <c r="B1362" s="10"/>
      <c r="C1362" s="10">
        <v>5</v>
      </c>
      <c r="D1362" s="10" t="s">
        <v>51</v>
      </c>
      <c r="E1362" s="10"/>
      <c r="F1362" s="10"/>
      <c r="G1362" s="10"/>
      <c r="H1362" s="10"/>
      <c r="I1362" s="10"/>
      <c r="J1362" s="10"/>
      <c r="K1362" s="10"/>
      <c r="L1362" s="10"/>
      <c r="M1362" s="10"/>
      <c r="N1362" s="10"/>
      <c r="O1362" s="10"/>
      <c r="P1362" s="10"/>
      <c r="Q1362" s="10"/>
      <c r="R1362" s="10"/>
      <c r="S1362" s="10"/>
      <c r="T1362" s="10"/>
    </row>
    <row r="1363" spans="1:20" x14ac:dyDescent="0.35">
      <c r="A1363" s="10" t="s">
        <v>118</v>
      </c>
      <c r="B1363" s="10" t="s">
        <v>119</v>
      </c>
      <c r="C1363" s="10" t="s">
        <v>120</v>
      </c>
      <c r="D1363" s="10" t="s">
        <v>121</v>
      </c>
      <c r="E1363" s="10" t="s">
        <v>122</v>
      </c>
      <c r="F1363" s="10" t="s">
        <v>123</v>
      </c>
      <c r="G1363" s="10" t="s">
        <v>124</v>
      </c>
      <c r="H1363" s="10" t="s">
        <v>2</v>
      </c>
      <c r="I1363" s="10" t="s">
        <v>125</v>
      </c>
      <c r="J1363" s="10" t="s">
        <v>106</v>
      </c>
      <c r="K1363" s="10" t="s">
        <v>126</v>
      </c>
      <c r="L1363" s="10" t="s">
        <v>127</v>
      </c>
      <c r="M1363" s="10" t="s">
        <v>128</v>
      </c>
      <c r="N1363" s="10"/>
      <c r="O1363" s="10" t="s">
        <v>129</v>
      </c>
      <c r="P1363" s="10" t="s">
        <v>130</v>
      </c>
      <c r="Q1363" s="10"/>
      <c r="R1363" s="10" t="s">
        <v>131</v>
      </c>
      <c r="S1363" s="10" t="s">
        <v>121</v>
      </c>
      <c r="T1363" s="10" t="s">
        <v>132</v>
      </c>
    </row>
    <row r="1364" spans="1:20" x14ac:dyDescent="0.35">
      <c r="A1364" s="10"/>
      <c r="B1364" s="10"/>
      <c r="C1364" s="10">
        <v>5</v>
      </c>
      <c r="D1364" s="10" t="s">
        <v>52</v>
      </c>
      <c r="E1364" s="10"/>
      <c r="F1364" s="10"/>
      <c r="G1364" s="10"/>
      <c r="H1364" s="10"/>
      <c r="I1364" s="10"/>
      <c r="J1364" s="10"/>
      <c r="K1364" s="10"/>
      <c r="L1364" s="10"/>
      <c r="M1364" s="10"/>
      <c r="N1364" s="10"/>
      <c r="O1364" s="10"/>
      <c r="P1364" s="10"/>
      <c r="Q1364" s="10"/>
      <c r="R1364" s="10"/>
      <c r="S1364" s="10"/>
      <c r="T1364" s="10"/>
    </row>
    <row r="1365" spans="1:20" x14ac:dyDescent="0.35">
      <c r="A1365" s="10" t="s">
        <v>118</v>
      </c>
      <c r="B1365" s="10" t="s">
        <v>119</v>
      </c>
      <c r="C1365" s="10" t="s">
        <v>120</v>
      </c>
      <c r="D1365" s="10" t="s">
        <v>121</v>
      </c>
      <c r="E1365" s="10" t="s">
        <v>122</v>
      </c>
      <c r="F1365" s="10" t="s">
        <v>123</v>
      </c>
      <c r="G1365" s="10" t="s">
        <v>124</v>
      </c>
      <c r="H1365" s="10" t="s">
        <v>2</v>
      </c>
      <c r="I1365" s="10" t="s">
        <v>125</v>
      </c>
      <c r="J1365" s="10" t="s">
        <v>106</v>
      </c>
      <c r="K1365" s="10" t="s">
        <v>126</v>
      </c>
      <c r="L1365" s="10" t="s">
        <v>127</v>
      </c>
      <c r="M1365" s="10" t="s">
        <v>128</v>
      </c>
      <c r="N1365" s="10"/>
      <c r="O1365" s="10" t="s">
        <v>129</v>
      </c>
      <c r="P1365" s="10" t="s">
        <v>130</v>
      </c>
      <c r="Q1365" s="10"/>
      <c r="R1365" s="10" t="s">
        <v>131</v>
      </c>
      <c r="S1365" s="10" t="s">
        <v>121</v>
      </c>
      <c r="T1365" s="10" t="s">
        <v>132</v>
      </c>
    </row>
    <row r="1366" spans="1:20" x14ac:dyDescent="0.35">
      <c r="A1366" s="10"/>
      <c r="B1366" s="10"/>
      <c r="C1366" s="10">
        <v>5</v>
      </c>
      <c r="D1366" s="10" t="s">
        <v>53</v>
      </c>
      <c r="E1366" s="10"/>
      <c r="F1366" s="10"/>
      <c r="G1366" s="10"/>
      <c r="H1366" s="10"/>
      <c r="I1366" s="10"/>
      <c r="J1366" s="10"/>
      <c r="K1366" s="10"/>
      <c r="L1366" s="10"/>
      <c r="M1366" s="10"/>
      <c r="N1366" s="10"/>
      <c r="O1366" s="10"/>
      <c r="P1366" s="10"/>
      <c r="Q1366" s="10"/>
      <c r="R1366" s="10"/>
      <c r="S1366" s="10"/>
      <c r="T1366" s="10"/>
    </row>
    <row r="1367" spans="1:20" x14ac:dyDescent="0.35">
      <c r="A1367" s="10" t="s">
        <v>118</v>
      </c>
      <c r="B1367" s="10" t="s">
        <v>119</v>
      </c>
      <c r="C1367" s="10" t="s">
        <v>120</v>
      </c>
      <c r="D1367" s="10" t="s">
        <v>121</v>
      </c>
      <c r="E1367" s="10" t="s">
        <v>122</v>
      </c>
      <c r="F1367" s="10" t="s">
        <v>123</v>
      </c>
      <c r="G1367" s="10" t="s">
        <v>124</v>
      </c>
      <c r="H1367" s="10" t="s">
        <v>2</v>
      </c>
      <c r="I1367" s="10" t="s">
        <v>125</v>
      </c>
      <c r="J1367" s="10" t="s">
        <v>106</v>
      </c>
      <c r="K1367" s="10" t="s">
        <v>126</v>
      </c>
      <c r="L1367" s="10" t="s">
        <v>127</v>
      </c>
      <c r="M1367" s="10" t="s">
        <v>128</v>
      </c>
      <c r="N1367" s="10"/>
      <c r="O1367" s="10" t="s">
        <v>129</v>
      </c>
      <c r="P1367" s="10" t="s">
        <v>130</v>
      </c>
      <c r="Q1367" s="10"/>
      <c r="R1367" s="10" t="s">
        <v>131</v>
      </c>
      <c r="S1367" s="10" t="s">
        <v>121</v>
      </c>
      <c r="T1367" s="10" t="s">
        <v>132</v>
      </c>
    </row>
    <row r="1368" spans="1:20" x14ac:dyDescent="0.35">
      <c r="A1368" s="10"/>
      <c r="B1368" s="10"/>
      <c r="C1368" s="10">
        <v>5</v>
      </c>
      <c r="D1368" s="10" t="s">
        <v>54</v>
      </c>
      <c r="E1368" s="10"/>
      <c r="F1368" s="10"/>
      <c r="G1368" s="10"/>
      <c r="H1368" s="10"/>
      <c r="I1368" s="10"/>
      <c r="J1368" s="10"/>
      <c r="K1368" s="10"/>
      <c r="L1368" s="10"/>
      <c r="M1368" s="10"/>
      <c r="N1368" s="10"/>
      <c r="O1368" s="10"/>
      <c r="P1368" s="10"/>
      <c r="Q1368" s="10"/>
      <c r="R1368" s="10"/>
      <c r="S1368" s="10"/>
      <c r="T1368" s="10"/>
    </row>
    <row r="1369" spans="1:20" x14ac:dyDescent="0.35">
      <c r="A1369" s="10" t="s">
        <v>118</v>
      </c>
      <c r="B1369" s="10" t="s">
        <v>119</v>
      </c>
      <c r="C1369" s="10" t="s">
        <v>120</v>
      </c>
      <c r="D1369" s="10" t="s">
        <v>121</v>
      </c>
      <c r="E1369" s="10" t="s">
        <v>122</v>
      </c>
      <c r="F1369" s="10" t="s">
        <v>123</v>
      </c>
      <c r="G1369" s="10" t="s">
        <v>124</v>
      </c>
      <c r="H1369" s="10" t="s">
        <v>2</v>
      </c>
      <c r="I1369" s="10" t="s">
        <v>125</v>
      </c>
      <c r="J1369" s="10" t="s">
        <v>106</v>
      </c>
      <c r="K1369" s="10" t="s">
        <v>126</v>
      </c>
      <c r="L1369" s="10" t="s">
        <v>127</v>
      </c>
      <c r="M1369" s="10" t="s">
        <v>128</v>
      </c>
      <c r="N1369" s="10"/>
      <c r="O1369" s="10" t="s">
        <v>129</v>
      </c>
      <c r="P1369" s="10" t="s">
        <v>130</v>
      </c>
      <c r="Q1369" s="10"/>
      <c r="R1369" s="10" t="s">
        <v>131</v>
      </c>
      <c r="S1369" s="10" t="s">
        <v>121</v>
      </c>
      <c r="T1369" s="10" t="s">
        <v>132</v>
      </c>
    </row>
    <row r="1370" spans="1:20" x14ac:dyDescent="0.35">
      <c r="A1370" s="10"/>
      <c r="B1370" s="10"/>
      <c r="C1370" s="10">
        <v>5</v>
      </c>
      <c r="D1370" s="10" t="s">
        <v>55</v>
      </c>
      <c r="E1370" s="10"/>
      <c r="F1370" s="10"/>
      <c r="G1370" s="10"/>
      <c r="H1370" s="10"/>
      <c r="I1370" s="10"/>
      <c r="J1370" s="10"/>
      <c r="K1370" s="10"/>
      <c r="L1370" s="10"/>
      <c r="M1370" s="10"/>
      <c r="N1370" s="10"/>
      <c r="O1370" s="10"/>
      <c r="P1370" s="10"/>
      <c r="Q1370" s="10"/>
      <c r="R1370" s="10"/>
      <c r="S1370" s="10"/>
      <c r="T1370" s="10"/>
    </row>
    <row r="1371" spans="1:20" x14ac:dyDescent="0.35">
      <c r="A1371" s="10" t="s">
        <v>118</v>
      </c>
      <c r="B1371" s="10" t="s">
        <v>119</v>
      </c>
      <c r="C1371" s="10" t="s">
        <v>120</v>
      </c>
      <c r="D1371" s="10" t="s">
        <v>121</v>
      </c>
      <c r="E1371" s="10" t="s">
        <v>122</v>
      </c>
      <c r="F1371" s="10" t="s">
        <v>123</v>
      </c>
      <c r="G1371" s="10" t="s">
        <v>124</v>
      </c>
      <c r="H1371" s="10" t="s">
        <v>2</v>
      </c>
      <c r="I1371" s="10" t="s">
        <v>125</v>
      </c>
      <c r="J1371" s="10" t="s">
        <v>106</v>
      </c>
      <c r="K1371" s="10" t="s">
        <v>126</v>
      </c>
      <c r="L1371" s="10" t="s">
        <v>127</v>
      </c>
      <c r="M1371" s="10" t="s">
        <v>128</v>
      </c>
      <c r="N1371" s="10"/>
      <c r="O1371" s="10" t="s">
        <v>129</v>
      </c>
      <c r="P1371" s="10" t="s">
        <v>130</v>
      </c>
      <c r="Q1371" s="10"/>
      <c r="R1371" s="10" t="s">
        <v>131</v>
      </c>
      <c r="S1371" s="10" t="s">
        <v>121</v>
      </c>
      <c r="T1371" s="10" t="s">
        <v>132</v>
      </c>
    </row>
    <row r="1372" spans="1:20" x14ac:dyDescent="0.35">
      <c r="A1372" s="10"/>
      <c r="B1372" s="10"/>
      <c r="C1372" s="10">
        <v>5</v>
      </c>
      <c r="D1372" s="10" t="s">
        <v>56</v>
      </c>
      <c r="E1372" s="10"/>
      <c r="F1372" s="10"/>
      <c r="G1372" s="10"/>
      <c r="H1372" s="10"/>
      <c r="I1372" s="10"/>
      <c r="J1372" s="10"/>
      <c r="K1372" s="10"/>
      <c r="L1372" s="10"/>
      <c r="M1372" s="10"/>
      <c r="N1372" s="10"/>
      <c r="O1372" s="10"/>
      <c r="P1372" s="10"/>
      <c r="Q1372" s="10"/>
      <c r="R1372" s="10"/>
      <c r="S1372" s="10"/>
      <c r="T1372" s="10"/>
    </row>
    <row r="1373" spans="1:20" x14ac:dyDescent="0.35">
      <c r="A1373" s="10" t="s">
        <v>118</v>
      </c>
      <c r="B1373" s="10" t="s">
        <v>119</v>
      </c>
      <c r="C1373" s="10" t="s">
        <v>120</v>
      </c>
      <c r="D1373" s="10" t="s">
        <v>121</v>
      </c>
      <c r="E1373" s="10" t="s">
        <v>122</v>
      </c>
      <c r="F1373" s="10" t="s">
        <v>123</v>
      </c>
      <c r="G1373" s="10" t="s">
        <v>124</v>
      </c>
      <c r="H1373" s="10" t="s">
        <v>2</v>
      </c>
      <c r="I1373" s="10" t="s">
        <v>125</v>
      </c>
      <c r="J1373" s="10" t="s">
        <v>106</v>
      </c>
      <c r="K1373" s="10" t="s">
        <v>126</v>
      </c>
      <c r="L1373" s="10" t="s">
        <v>127</v>
      </c>
      <c r="M1373" s="10" t="s">
        <v>128</v>
      </c>
      <c r="N1373" s="10"/>
      <c r="O1373" s="10" t="s">
        <v>129</v>
      </c>
      <c r="P1373" s="10" t="s">
        <v>130</v>
      </c>
      <c r="Q1373" s="10"/>
      <c r="R1373" s="10" t="s">
        <v>131</v>
      </c>
      <c r="S1373" s="10" t="s">
        <v>121</v>
      </c>
      <c r="T1373" s="10" t="s">
        <v>132</v>
      </c>
    </row>
    <row r="1374" spans="1:20" x14ac:dyDescent="0.35">
      <c r="A1374" s="10"/>
      <c r="B1374" s="10"/>
      <c r="C1374" s="10">
        <v>5</v>
      </c>
      <c r="D1374" s="10" t="s">
        <v>57</v>
      </c>
      <c r="E1374" s="10"/>
      <c r="F1374" s="10"/>
      <c r="G1374" s="10"/>
      <c r="H1374" s="10"/>
      <c r="I1374" s="10"/>
      <c r="J1374" s="10"/>
      <c r="K1374" s="10"/>
      <c r="L1374" s="10"/>
      <c r="M1374" s="10"/>
      <c r="N1374" s="10"/>
      <c r="O1374" s="10"/>
      <c r="P1374" s="10"/>
      <c r="Q1374" s="10"/>
      <c r="R1374" s="10"/>
      <c r="S1374" s="10"/>
      <c r="T1374" s="10"/>
    </row>
    <row r="1375" spans="1:20" x14ac:dyDescent="0.35">
      <c r="A1375" s="10" t="s">
        <v>118</v>
      </c>
      <c r="B1375" s="10" t="s">
        <v>119</v>
      </c>
      <c r="C1375" s="10" t="s">
        <v>120</v>
      </c>
      <c r="D1375" s="10" t="s">
        <v>121</v>
      </c>
      <c r="E1375" s="10" t="s">
        <v>122</v>
      </c>
      <c r="F1375" s="10" t="s">
        <v>123</v>
      </c>
      <c r="G1375" s="10" t="s">
        <v>124</v>
      </c>
      <c r="H1375" s="10" t="s">
        <v>2</v>
      </c>
      <c r="I1375" s="10" t="s">
        <v>125</v>
      </c>
      <c r="J1375" s="10" t="s">
        <v>106</v>
      </c>
      <c r="K1375" s="10" t="s">
        <v>126</v>
      </c>
      <c r="L1375" s="10" t="s">
        <v>127</v>
      </c>
      <c r="M1375" s="10" t="s">
        <v>128</v>
      </c>
      <c r="N1375" s="10"/>
      <c r="O1375" s="10" t="s">
        <v>129</v>
      </c>
      <c r="P1375" s="10" t="s">
        <v>130</v>
      </c>
      <c r="Q1375" s="10"/>
      <c r="R1375" s="10" t="s">
        <v>131</v>
      </c>
      <c r="S1375" s="10" t="s">
        <v>121</v>
      </c>
      <c r="T1375" s="10" t="s">
        <v>132</v>
      </c>
    </row>
    <row r="1376" spans="1:20" x14ac:dyDescent="0.35">
      <c r="A1376" s="10"/>
      <c r="B1376" s="10"/>
      <c r="C1376" s="10">
        <v>5</v>
      </c>
      <c r="D1376" s="10" t="s">
        <v>58</v>
      </c>
      <c r="E1376" s="10"/>
      <c r="F1376" s="10"/>
      <c r="G1376" s="10"/>
      <c r="H1376" s="10"/>
      <c r="I1376" s="10"/>
      <c r="J1376" s="10"/>
      <c r="K1376" s="10"/>
      <c r="L1376" s="10"/>
      <c r="M1376" s="10"/>
      <c r="N1376" s="10"/>
      <c r="O1376" s="10"/>
      <c r="P1376" s="10"/>
      <c r="Q1376" s="10"/>
      <c r="R1376" s="10"/>
      <c r="S1376" s="10"/>
      <c r="T1376" s="10"/>
    </row>
    <row r="1377" spans="1:20" x14ac:dyDescent="0.35">
      <c r="A1377" s="10" t="s">
        <v>118</v>
      </c>
      <c r="B1377" s="10" t="s">
        <v>119</v>
      </c>
      <c r="C1377" s="10" t="s">
        <v>120</v>
      </c>
      <c r="D1377" s="10" t="s">
        <v>121</v>
      </c>
      <c r="E1377" s="10" t="s">
        <v>122</v>
      </c>
      <c r="F1377" s="10" t="s">
        <v>123</v>
      </c>
      <c r="G1377" s="10" t="s">
        <v>124</v>
      </c>
      <c r="H1377" s="10" t="s">
        <v>2</v>
      </c>
      <c r="I1377" s="10" t="s">
        <v>125</v>
      </c>
      <c r="J1377" s="10" t="s">
        <v>106</v>
      </c>
      <c r="K1377" s="10" t="s">
        <v>126</v>
      </c>
      <c r="L1377" s="10" t="s">
        <v>127</v>
      </c>
      <c r="M1377" s="10" t="s">
        <v>128</v>
      </c>
      <c r="N1377" s="10"/>
      <c r="O1377" s="10" t="s">
        <v>129</v>
      </c>
      <c r="P1377" s="10" t="s">
        <v>130</v>
      </c>
      <c r="Q1377" s="10"/>
      <c r="R1377" s="10" t="s">
        <v>131</v>
      </c>
      <c r="S1377" s="10" t="s">
        <v>121</v>
      </c>
      <c r="T1377" s="10" t="s">
        <v>132</v>
      </c>
    </row>
    <row r="1378" spans="1:20" x14ac:dyDescent="0.35">
      <c r="A1378" s="10"/>
      <c r="B1378" s="10"/>
      <c r="C1378" s="10">
        <v>5</v>
      </c>
      <c r="D1378" s="10" t="s">
        <v>59</v>
      </c>
      <c r="E1378" s="10"/>
      <c r="F1378" s="10"/>
      <c r="G1378" s="10"/>
      <c r="H1378" s="10"/>
      <c r="I1378" s="10"/>
      <c r="J1378" s="10"/>
      <c r="K1378" s="10"/>
      <c r="L1378" s="10"/>
      <c r="M1378" s="10"/>
      <c r="N1378" s="10"/>
      <c r="O1378" s="10"/>
      <c r="P1378" s="10"/>
      <c r="Q1378" s="10"/>
      <c r="R1378" s="10"/>
      <c r="S1378" s="10"/>
      <c r="T1378" s="10"/>
    </row>
    <row r="1379" spans="1:20" x14ac:dyDescent="0.35">
      <c r="A1379" s="10" t="s">
        <v>118</v>
      </c>
      <c r="B1379" s="10" t="s">
        <v>119</v>
      </c>
      <c r="C1379" s="10" t="s">
        <v>120</v>
      </c>
      <c r="D1379" s="10" t="s">
        <v>121</v>
      </c>
      <c r="E1379" s="10" t="s">
        <v>122</v>
      </c>
      <c r="F1379" s="10" t="s">
        <v>123</v>
      </c>
      <c r="G1379" s="10" t="s">
        <v>124</v>
      </c>
      <c r="H1379" s="10" t="s">
        <v>2</v>
      </c>
      <c r="I1379" s="10" t="s">
        <v>125</v>
      </c>
      <c r="J1379" s="10" t="s">
        <v>106</v>
      </c>
      <c r="K1379" s="10" t="s">
        <v>126</v>
      </c>
      <c r="L1379" s="10" t="s">
        <v>127</v>
      </c>
      <c r="M1379" s="10" t="s">
        <v>128</v>
      </c>
      <c r="N1379" s="10"/>
      <c r="O1379" s="10" t="s">
        <v>129</v>
      </c>
      <c r="P1379" s="10" t="s">
        <v>130</v>
      </c>
      <c r="Q1379" s="10"/>
      <c r="R1379" s="10" t="s">
        <v>131</v>
      </c>
      <c r="S1379" s="10" t="s">
        <v>121</v>
      </c>
      <c r="T1379" s="10" t="s">
        <v>132</v>
      </c>
    </row>
    <row r="1380" spans="1:20" x14ac:dyDescent="0.35">
      <c r="A1380" s="10"/>
      <c r="B1380" s="10"/>
      <c r="C1380" s="10">
        <v>5</v>
      </c>
      <c r="D1380" s="10" t="s">
        <v>60</v>
      </c>
      <c r="E1380" s="10"/>
      <c r="F1380" s="10"/>
      <c r="G1380" s="10"/>
      <c r="H1380" s="10"/>
      <c r="I1380" s="10"/>
      <c r="J1380" s="10"/>
      <c r="K1380" s="10"/>
      <c r="L1380" s="10"/>
      <c r="M1380" s="10"/>
      <c r="N1380" s="10"/>
      <c r="O1380" s="10"/>
      <c r="P1380" s="10"/>
      <c r="Q1380" s="10"/>
      <c r="R1380" s="10"/>
      <c r="S1380" s="10"/>
      <c r="T1380" s="10"/>
    </row>
    <row r="1381" spans="1:20" x14ac:dyDescent="0.35">
      <c r="A1381" s="10" t="s">
        <v>118</v>
      </c>
      <c r="B1381" s="10" t="s">
        <v>119</v>
      </c>
      <c r="C1381" s="10" t="s">
        <v>120</v>
      </c>
      <c r="D1381" s="10" t="s">
        <v>121</v>
      </c>
      <c r="E1381" s="10" t="s">
        <v>122</v>
      </c>
      <c r="F1381" s="10" t="s">
        <v>123</v>
      </c>
      <c r="G1381" s="10" t="s">
        <v>124</v>
      </c>
      <c r="H1381" s="10" t="s">
        <v>2</v>
      </c>
      <c r="I1381" s="10" t="s">
        <v>125</v>
      </c>
      <c r="J1381" s="10" t="s">
        <v>106</v>
      </c>
      <c r="K1381" s="10" t="s">
        <v>126</v>
      </c>
      <c r="L1381" s="10" t="s">
        <v>127</v>
      </c>
      <c r="M1381" s="10" t="s">
        <v>128</v>
      </c>
      <c r="N1381" s="10"/>
      <c r="O1381" s="10" t="s">
        <v>129</v>
      </c>
      <c r="P1381" s="10" t="s">
        <v>130</v>
      </c>
      <c r="Q1381" s="10"/>
      <c r="R1381" s="10" t="s">
        <v>131</v>
      </c>
      <c r="S1381" s="10" t="s">
        <v>121</v>
      </c>
      <c r="T1381" s="10" t="s">
        <v>132</v>
      </c>
    </row>
    <row r="1382" spans="1:20" x14ac:dyDescent="0.35">
      <c r="A1382" s="10"/>
      <c r="B1382" s="10"/>
      <c r="C1382" s="10">
        <v>5</v>
      </c>
      <c r="D1382" s="10" t="s">
        <v>61</v>
      </c>
      <c r="E1382" s="10"/>
      <c r="F1382" s="10"/>
      <c r="G1382" s="10"/>
      <c r="H1382" s="10"/>
      <c r="I1382" s="10"/>
      <c r="J1382" s="10"/>
      <c r="K1382" s="10"/>
      <c r="L1382" s="10"/>
      <c r="M1382" s="10"/>
      <c r="N1382" s="10"/>
      <c r="O1382" s="10"/>
      <c r="P1382" s="10"/>
      <c r="Q1382" s="10"/>
      <c r="R1382" s="10"/>
      <c r="S1382" s="10"/>
      <c r="T1382" s="10"/>
    </row>
    <row r="1383" spans="1:20" x14ac:dyDescent="0.35">
      <c r="A1383" s="10" t="s">
        <v>118</v>
      </c>
      <c r="B1383" s="10" t="s">
        <v>119</v>
      </c>
      <c r="C1383" s="10" t="s">
        <v>120</v>
      </c>
      <c r="D1383" s="10" t="s">
        <v>121</v>
      </c>
      <c r="E1383" s="10" t="s">
        <v>122</v>
      </c>
      <c r="F1383" s="10" t="s">
        <v>123</v>
      </c>
      <c r="G1383" s="10" t="s">
        <v>124</v>
      </c>
      <c r="H1383" s="10" t="s">
        <v>2</v>
      </c>
      <c r="I1383" s="10" t="s">
        <v>125</v>
      </c>
      <c r="J1383" s="10" t="s">
        <v>106</v>
      </c>
      <c r="K1383" s="10" t="s">
        <v>126</v>
      </c>
      <c r="L1383" s="10" t="s">
        <v>127</v>
      </c>
      <c r="M1383" s="10" t="s">
        <v>128</v>
      </c>
      <c r="N1383" s="10"/>
      <c r="O1383" s="10" t="s">
        <v>129</v>
      </c>
      <c r="P1383" s="10" t="s">
        <v>130</v>
      </c>
      <c r="Q1383" s="10"/>
      <c r="R1383" s="10" t="s">
        <v>131</v>
      </c>
      <c r="S1383" s="10" t="s">
        <v>121</v>
      </c>
      <c r="T1383" s="10" t="s">
        <v>132</v>
      </c>
    </row>
    <row r="1384" spans="1:20" x14ac:dyDescent="0.35">
      <c r="A1384" s="10"/>
      <c r="B1384" s="10"/>
      <c r="C1384" s="10">
        <v>5</v>
      </c>
      <c r="D1384" s="10" t="s">
        <v>62</v>
      </c>
      <c r="E1384" s="10"/>
      <c r="F1384" s="10"/>
      <c r="G1384" s="10"/>
      <c r="H1384" s="10"/>
      <c r="I1384" s="10"/>
      <c r="J1384" s="10"/>
      <c r="K1384" s="10"/>
      <c r="L1384" s="10"/>
      <c r="M1384" s="10"/>
      <c r="N1384" s="10"/>
      <c r="O1384" s="10"/>
      <c r="P1384" s="10"/>
      <c r="Q1384" s="10"/>
      <c r="R1384" s="10"/>
      <c r="S1384" s="10"/>
      <c r="T1384" s="10"/>
    </row>
    <row r="1385" spans="1:20" x14ac:dyDescent="0.35">
      <c r="A1385" s="10" t="s">
        <v>118</v>
      </c>
      <c r="B1385" s="10" t="s">
        <v>119</v>
      </c>
      <c r="C1385" s="10" t="s">
        <v>120</v>
      </c>
      <c r="D1385" s="10" t="s">
        <v>121</v>
      </c>
      <c r="E1385" s="10" t="s">
        <v>122</v>
      </c>
      <c r="F1385" s="10" t="s">
        <v>123</v>
      </c>
      <c r="G1385" s="10" t="s">
        <v>124</v>
      </c>
      <c r="H1385" s="10" t="s">
        <v>2</v>
      </c>
      <c r="I1385" s="10" t="s">
        <v>125</v>
      </c>
      <c r="J1385" s="10" t="s">
        <v>106</v>
      </c>
      <c r="K1385" s="10" t="s">
        <v>126</v>
      </c>
      <c r="L1385" s="10" t="s">
        <v>127</v>
      </c>
      <c r="M1385" s="10" t="s">
        <v>128</v>
      </c>
      <c r="N1385" s="10"/>
      <c r="O1385" s="10" t="s">
        <v>129</v>
      </c>
      <c r="P1385" s="10" t="s">
        <v>130</v>
      </c>
      <c r="Q1385" s="10"/>
      <c r="R1385" s="10" t="s">
        <v>131</v>
      </c>
      <c r="S1385" s="10" t="s">
        <v>121</v>
      </c>
      <c r="T1385" s="10" t="s">
        <v>132</v>
      </c>
    </row>
    <row r="1386" spans="1:20" x14ac:dyDescent="0.35">
      <c r="A1386" s="10"/>
      <c r="B1386" s="10"/>
      <c r="C1386" s="10">
        <v>5</v>
      </c>
      <c r="D1386" s="10" t="s">
        <v>63</v>
      </c>
      <c r="E1386" s="10"/>
      <c r="F1386" s="10"/>
      <c r="G1386" s="10"/>
      <c r="H1386" s="10"/>
      <c r="I1386" s="10"/>
      <c r="J1386" s="10"/>
      <c r="K1386" s="10"/>
      <c r="L1386" s="10"/>
      <c r="M1386" s="10"/>
      <c r="N1386" s="10"/>
      <c r="O1386" s="10"/>
      <c r="P1386" s="10"/>
      <c r="Q1386" s="10"/>
      <c r="R1386" s="10"/>
      <c r="S1386" s="10"/>
      <c r="T1386" s="10"/>
    </row>
    <row r="1387" spans="1:20" x14ac:dyDescent="0.35">
      <c r="A1387" s="10" t="s">
        <v>118</v>
      </c>
      <c r="B1387" s="10" t="s">
        <v>119</v>
      </c>
      <c r="C1387" s="10" t="s">
        <v>120</v>
      </c>
      <c r="D1387" s="10" t="s">
        <v>121</v>
      </c>
      <c r="E1387" s="10" t="s">
        <v>122</v>
      </c>
      <c r="F1387" s="10" t="s">
        <v>123</v>
      </c>
      <c r="G1387" s="10" t="s">
        <v>124</v>
      </c>
      <c r="H1387" s="10" t="s">
        <v>2</v>
      </c>
      <c r="I1387" s="10" t="s">
        <v>125</v>
      </c>
      <c r="J1387" s="10" t="s">
        <v>106</v>
      </c>
      <c r="K1387" s="10" t="s">
        <v>126</v>
      </c>
      <c r="L1387" s="10" t="s">
        <v>127</v>
      </c>
      <c r="M1387" s="10" t="s">
        <v>128</v>
      </c>
      <c r="N1387" s="10"/>
      <c r="O1387" s="10" t="s">
        <v>129</v>
      </c>
      <c r="P1387" s="10" t="s">
        <v>130</v>
      </c>
      <c r="Q1387" s="10"/>
      <c r="R1387" s="10" t="s">
        <v>131</v>
      </c>
      <c r="S1387" s="10" t="s">
        <v>121</v>
      </c>
      <c r="T1387" s="10" t="s">
        <v>132</v>
      </c>
    </row>
    <row r="1388" spans="1:20" x14ac:dyDescent="0.35">
      <c r="A1388" s="10"/>
      <c r="B1388" s="10"/>
      <c r="C1388" s="10">
        <v>5</v>
      </c>
      <c r="D1388" s="10" t="s">
        <v>64</v>
      </c>
      <c r="E1388" s="10"/>
      <c r="F1388" s="10"/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  <c r="T1388" s="10"/>
    </row>
    <row r="1389" spans="1:20" x14ac:dyDescent="0.35">
      <c r="A1389" s="10" t="s">
        <v>118</v>
      </c>
      <c r="B1389" s="10" t="s">
        <v>119</v>
      </c>
      <c r="C1389" s="10" t="s">
        <v>120</v>
      </c>
      <c r="D1389" s="10" t="s">
        <v>121</v>
      </c>
      <c r="E1389" s="10" t="s">
        <v>122</v>
      </c>
      <c r="F1389" s="10" t="s">
        <v>123</v>
      </c>
      <c r="G1389" s="10" t="s">
        <v>124</v>
      </c>
      <c r="H1389" s="10" t="s">
        <v>2</v>
      </c>
      <c r="I1389" s="10" t="s">
        <v>125</v>
      </c>
      <c r="J1389" s="10" t="s">
        <v>106</v>
      </c>
      <c r="K1389" s="10" t="s">
        <v>126</v>
      </c>
      <c r="L1389" s="10" t="s">
        <v>127</v>
      </c>
      <c r="M1389" s="10" t="s">
        <v>128</v>
      </c>
      <c r="N1389" s="10"/>
      <c r="O1389" s="10" t="s">
        <v>129</v>
      </c>
      <c r="P1389" s="10" t="s">
        <v>130</v>
      </c>
      <c r="Q1389" s="10"/>
      <c r="R1389" s="10" t="s">
        <v>131</v>
      </c>
      <c r="S1389" s="10" t="s">
        <v>121</v>
      </c>
      <c r="T1389" s="10" t="s">
        <v>132</v>
      </c>
    </row>
    <row r="1390" spans="1:20" x14ac:dyDescent="0.35">
      <c r="A1390" s="10"/>
      <c r="B1390" s="10"/>
      <c r="C1390" s="10">
        <v>5</v>
      </c>
      <c r="D1390" s="10" t="s">
        <v>65</v>
      </c>
      <c r="E1390" s="10"/>
      <c r="F1390" s="10"/>
      <c r="G1390" s="10"/>
      <c r="H1390" s="10"/>
      <c r="I1390" s="10"/>
      <c r="J1390" s="10"/>
      <c r="K1390" s="10"/>
      <c r="L1390" s="10"/>
      <c r="M1390" s="10"/>
      <c r="N1390" s="10"/>
      <c r="O1390" s="10"/>
      <c r="P1390" s="10"/>
      <c r="Q1390" s="10"/>
      <c r="R1390" s="10"/>
      <c r="S1390" s="10"/>
      <c r="T1390" s="10"/>
    </row>
    <row r="1391" spans="1:20" x14ac:dyDescent="0.35">
      <c r="A1391" s="10" t="s">
        <v>118</v>
      </c>
      <c r="B1391" s="10" t="s">
        <v>119</v>
      </c>
      <c r="C1391" s="10" t="s">
        <v>120</v>
      </c>
      <c r="D1391" s="10" t="s">
        <v>121</v>
      </c>
      <c r="E1391" s="10" t="s">
        <v>122</v>
      </c>
      <c r="F1391" s="10" t="s">
        <v>123</v>
      </c>
      <c r="G1391" s="10" t="s">
        <v>124</v>
      </c>
      <c r="H1391" s="10" t="s">
        <v>2</v>
      </c>
      <c r="I1391" s="10" t="s">
        <v>125</v>
      </c>
      <c r="J1391" s="10" t="s">
        <v>106</v>
      </c>
      <c r="K1391" s="10" t="s">
        <v>126</v>
      </c>
      <c r="L1391" s="10" t="s">
        <v>127</v>
      </c>
      <c r="M1391" s="10" t="s">
        <v>128</v>
      </c>
      <c r="N1391" s="10"/>
      <c r="O1391" s="10" t="s">
        <v>129</v>
      </c>
      <c r="P1391" s="10" t="s">
        <v>130</v>
      </c>
      <c r="Q1391" s="10"/>
      <c r="R1391" s="10" t="s">
        <v>131</v>
      </c>
      <c r="S1391" s="10" t="s">
        <v>121</v>
      </c>
      <c r="T1391" s="10" t="s">
        <v>132</v>
      </c>
    </row>
    <row r="1392" spans="1:20" x14ac:dyDescent="0.35">
      <c r="A1392" s="10"/>
      <c r="B1392" s="10"/>
      <c r="C1392" s="10">
        <v>5</v>
      </c>
      <c r="D1392" s="10" t="s">
        <v>66</v>
      </c>
      <c r="E1392" s="10"/>
      <c r="F1392" s="10"/>
      <c r="G1392" s="10"/>
      <c r="H1392" s="10"/>
      <c r="I1392" s="10"/>
      <c r="J1392" s="10"/>
      <c r="K1392" s="10"/>
      <c r="L1392" s="10"/>
      <c r="M1392" s="10"/>
      <c r="N1392" s="10"/>
      <c r="O1392" s="10"/>
      <c r="P1392" s="10"/>
      <c r="Q1392" s="10"/>
      <c r="R1392" s="10"/>
      <c r="S1392" s="10"/>
      <c r="T1392" s="10"/>
    </row>
    <row r="1393" spans="1:20" x14ac:dyDescent="0.35">
      <c r="A1393" s="10" t="s">
        <v>118</v>
      </c>
      <c r="B1393" s="10" t="s">
        <v>119</v>
      </c>
      <c r="C1393" s="10" t="s">
        <v>120</v>
      </c>
      <c r="D1393" s="10" t="s">
        <v>121</v>
      </c>
      <c r="E1393" s="10" t="s">
        <v>122</v>
      </c>
      <c r="F1393" s="10" t="s">
        <v>123</v>
      </c>
      <c r="G1393" s="10" t="s">
        <v>124</v>
      </c>
      <c r="H1393" s="10" t="s">
        <v>2</v>
      </c>
      <c r="I1393" s="10" t="s">
        <v>125</v>
      </c>
      <c r="J1393" s="10" t="s">
        <v>106</v>
      </c>
      <c r="K1393" s="10" t="s">
        <v>126</v>
      </c>
      <c r="L1393" s="10" t="s">
        <v>127</v>
      </c>
      <c r="M1393" s="10" t="s">
        <v>128</v>
      </c>
      <c r="N1393" s="10"/>
      <c r="O1393" s="10" t="s">
        <v>129</v>
      </c>
      <c r="P1393" s="10" t="s">
        <v>130</v>
      </c>
      <c r="Q1393" s="10"/>
      <c r="R1393" s="10" t="s">
        <v>131</v>
      </c>
      <c r="S1393" s="10" t="s">
        <v>121</v>
      </c>
      <c r="T1393" s="10" t="s">
        <v>132</v>
      </c>
    </row>
    <row r="1394" spans="1:20" x14ac:dyDescent="0.35">
      <c r="A1394" s="10"/>
      <c r="B1394" s="10"/>
      <c r="C1394" s="10">
        <v>5</v>
      </c>
      <c r="D1394" s="10" t="s">
        <v>287</v>
      </c>
      <c r="E1394" s="10"/>
      <c r="F1394" s="10"/>
      <c r="G1394" s="10"/>
      <c r="H1394" s="10"/>
      <c r="I1394" s="10"/>
      <c r="J1394" s="10"/>
      <c r="K1394" s="10"/>
      <c r="L1394" s="10"/>
      <c r="M1394" s="10"/>
      <c r="N1394" s="10"/>
      <c r="O1394" s="10"/>
      <c r="P1394" s="10"/>
      <c r="Q1394" s="10"/>
      <c r="R1394" s="10"/>
      <c r="S1394" s="10"/>
      <c r="T1394" s="10"/>
    </row>
    <row r="1395" spans="1:20" x14ac:dyDescent="0.35">
      <c r="A1395" s="10" t="s">
        <v>118</v>
      </c>
      <c r="B1395" s="10" t="s">
        <v>119</v>
      </c>
      <c r="C1395" s="10" t="s">
        <v>120</v>
      </c>
      <c r="D1395" s="10" t="s">
        <v>121</v>
      </c>
      <c r="E1395" s="10" t="s">
        <v>122</v>
      </c>
      <c r="F1395" s="10" t="s">
        <v>123</v>
      </c>
      <c r="G1395" s="10" t="s">
        <v>124</v>
      </c>
      <c r="H1395" s="10" t="s">
        <v>2</v>
      </c>
      <c r="I1395" s="10" t="s">
        <v>125</v>
      </c>
      <c r="J1395" s="10" t="s">
        <v>106</v>
      </c>
      <c r="K1395" s="10" t="s">
        <v>126</v>
      </c>
      <c r="L1395" s="10" t="s">
        <v>127</v>
      </c>
      <c r="M1395" s="10" t="s">
        <v>128</v>
      </c>
      <c r="N1395" s="10"/>
      <c r="O1395" s="10" t="s">
        <v>129</v>
      </c>
      <c r="P1395" s="10" t="s">
        <v>130</v>
      </c>
      <c r="Q1395" s="10"/>
      <c r="R1395" s="10" t="s">
        <v>131</v>
      </c>
      <c r="S1395" s="10" t="s">
        <v>121</v>
      </c>
      <c r="T1395" s="10" t="s">
        <v>132</v>
      </c>
    </row>
    <row r="1396" spans="1:20" x14ac:dyDescent="0.35">
      <c r="A1396" s="10"/>
      <c r="B1396" s="10"/>
      <c r="C1396" s="10">
        <v>5</v>
      </c>
      <c r="D1396" s="10" t="s">
        <v>68</v>
      </c>
      <c r="E1396" s="10"/>
      <c r="F1396" s="10"/>
      <c r="G1396" s="10"/>
      <c r="H1396" s="10"/>
      <c r="I1396" s="10"/>
      <c r="J1396" s="10"/>
      <c r="K1396" s="10"/>
      <c r="L1396" s="10"/>
      <c r="M1396" s="10"/>
      <c r="N1396" s="10"/>
      <c r="O1396" s="10"/>
      <c r="P1396" s="10"/>
      <c r="Q1396" s="10"/>
      <c r="R1396" s="10"/>
      <c r="S1396" s="10"/>
      <c r="T1396" s="10"/>
    </row>
    <row r="1397" spans="1:20" x14ac:dyDescent="0.35">
      <c r="A1397" s="10" t="s">
        <v>118</v>
      </c>
      <c r="B1397" s="10" t="s">
        <v>119</v>
      </c>
      <c r="C1397" s="10" t="s">
        <v>120</v>
      </c>
      <c r="D1397" s="10" t="s">
        <v>121</v>
      </c>
      <c r="E1397" s="10" t="s">
        <v>122</v>
      </c>
      <c r="F1397" s="10" t="s">
        <v>123</v>
      </c>
      <c r="G1397" s="10" t="s">
        <v>124</v>
      </c>
      <c r="H1397" s="10" t="s">
        <v>2</v>
      </c>
      <c r="I1397" s="10" t="s">
        <v>125</v>
      </c>
      <c r="J1397" s="10" t="s">
        <v>106</v>
      </c>
      <c r="K1397" s="10" t="s">
        <v>126</v>
      </c>
      <c r="L1397" s="10" t="s">
        <v>127</v>
      </c>
      <c r="M1397" s="10" t="s">
        <v>128</v>
      </c>
      <c r="N1397" s="10"/>
      <c r="O1397" s="10" t="s">
        <v>129</v>
      </c>
      <c r="P1397" s="10" t="s">
        <v>130</v>
      </c>
      <c r="Q1397" s="10"/>
      <c r="R1397" s="10" t="s">
        <v>131</v>
      </c>
      <c r="S1397" s="10" t="s">
        <v>121</v>
      </c>
      <c r="T1397" s="10" t="s">
        <v>132</v>
      </c>
    </row>
    <row r="1398" spans="1:20" x14ac:dyDescent="0.35">
      <c r="A1398" s="10"/>
      <c r="B1398" s="10"/>
      <c r="C1398" s="10">
        <v>5</v>
      </c>
      <c r="D1398" s="10" t="s">
        <v>366</v>
      </c>
      <c r="E1398" s="10"/>
      <c r="F1398" s="10"/>
      <c r="G1398" s="10"/>
      <c r="H1398" s="10"/>
      <c r="I1398" s="10"/>
      <c r="J1398" s="10"/>
      <c r="K1398" s="10"/>
      <c r="L1398" s="10"/>
      <c r="M1398" s="10"/>
      <c r="N1398" s="10"/>
      <c r="O1398" s="10"/>
      <c r="P1398" s="10"/>
      <c r="Q1398" s="10"/>
      <c r="R1398" s="10"/>
      <c r="S1398" s="10"/>
      <c r="T1398" s="10"/>
    </row>
    <row r="1399" spans="1:20" x14ac:dyDescent="0.35">
      <c r="A1399" s="10" t="s">
        <v>118</v>
      </c>
      <c r="B1399" s="10" t="s">
        <v>119</v>
      </c>
      <c r="C1399" s="10" t="s">
        <v>120</v>
      </c>
      <c r="D1399" s="10" t="s">
        <v>121</v>
      </c>
      <c r="E1399" s="10" t="s">
        <v>122</v>
      </c>
      <c r="F1399" s="10" t="s">
        <v>123</v>
      </c>
      <c r="G1399" s="10" t="s">
        <v>124</v>
      </c>
      <c r="H1399" s="10" t="s">
        <v>2</v>
      </c>
      <c r="I1399" s="10" t="s">
        <v>125</v>
      </c>
      <c r="J1399" s="10" t="s">
        <v>106</v>
      </c>
      <c r="K1399" s="10" t="s">
        <v>126</v>
      </c>
      <c r="L1399" s="10" t="s">
        <v>127</v>
      </c>
      <c r="M1399" s="10" t="s">
        <v>128</v>
      </c>
      <c r="N1399" s="10"/>
      <c r="O1399" s="10" t="s">
        <v>129</v>
      </c>
      <c r="P1399" s="10" t="s">
        <v>130</v>
      </c>
      <c r="Q1399" s="10"/>
      <c r="R1399" s="10" t="s">
        <v>131</v>
      </c>
      <c r="S1399" s="10" t="s">
        <v>121</v>
      </c>
      <c r="T1399" s="10" t="s">
        <v>132</v>
      </c>
    </row>
    <row r="1400" spans="1:20" x14ac:dyDescent="0.35">
      <c r="A1400" s="10"/>
      <c r="B1400" s="10"/>
      <c r="C1400" s="10">
        <v>5</v>
      </c>
      <c r="D1400" s="10" t="s">
        <v>69</v>
      </c>
      <c r="E1400" s="10"/>
      <c r="F1400" s="10"/>
      <c r="G1400" s="10"/>
      <c r="H1400" s="10"/>
      <c r="I1400" s="10"/>
      <c r="J1400" s="10"/>
      <c r="K1400" s="10"/>
      <c r="L1400" s="10"/>
      <c r="M1400" s="10"/>
      <c r="N1400" s="10"/>
      <c r="O1400" s="10"/>
      <c r="P1400" s="10"/>
      <c r="Q1400" s="10"/>
      <c r="R1400" s="10"/>
      <c r="S1400" s="10"/>
      <c r="T1400" s="10"/>
    </row>
    <row r="1401" spans="1:20" x14ac:dyDescent="0.35">
      <c r="A1401" s="10" t="s">
        <v>118</v>
      </c>
      <c r="B1401" s="10" t="s">
        <v>119</v>
      </c>
      <c r="C1401" s="10" t="s">
        <v>120</v>
      </c>
      <c r="D1401" s="10" t="s">
        <v>121</v>
      </c>
      <c r="E1401" s="10" t="s">
        <v>122</v>
      </c>
      <c r="F1401" s="10" t="s">
        <v>123</v>
      </c>
      <c r="G1401" s="10" t="s">
        <v>124</v>
      </c>
      <c r="H1401" s="10" t="s">
        <v>2</v>
      </c>
      <c r="I1401" s="10" t="s">
        <v>125</v>
      </c>
      <c r="J1401" s="10" t="s">
        <v>106</v>
      </c>
      <c r="K1401" s="10" t="s">
        <v>126</v>
      </c>
      <c r="L1401" s="10" t="s">
        <v>127</v>
      </c>
      <c r="M1401" s="10" t="s">
        <v>128</v>
      </c>
      <c r="N1401" s="10"/>
      <c r="O1401" s="10" t="s">
        <v>129</v>
      </c>
      <c r="P1401" s="10" t="s">
        <v>130</v>
      </c>
      <c r="Q1401" s="10"/>
      <c r="R1401" s="10" t="s">
        <v>131</v>
      </c>
      <c r="S1401" s="10" t="s">
        <v>121</v>
      </c>
      <c r="T1401" s="10" t="s">
        <v>132</v>
      </c>
    </row>
    <row r="1402" spans="1:20" x14ac:dyDescent="0.35">
      <c r="A1402" s="10"/>
      <c r="B1402" s="10"/>
      <c r="C1402" s="10">
        <v>5</v>
      </c>
      <c r="D1402" s="10" t="s">
        <v>70</v>
      </c>
      <c r="E1402" s="10"/>
      <c r="F1402" s="10"/>
      <c r="G1402" s="10"/>
      <c r="H1402" s="10"/>
      <c r="I1402" s="10"/>
      <c r="J1402" s="10"/>
      <c r="K1402" s="10"/>
      <c r="L1402" s="10"/>
      <c r="M1402" s="10"/>
      <c r="N1402" s="10"/>
      <c r="O1402" s="10"/>
      <c r="P1402" s="10"/>
      <c r="Q1402" s="10"/>
      <c r="R1402" s="10"/>
      <c r="S1402" s="10"/>
      <c r="T1402" s="10"/>
    </row>
    <row r="1403" spans="1:20" x14ac:dyDescent="0.35">
      <c r="A1403" s="10" t="s">
        <v>118</v>
      </c>
      <c r="B1403" s="10" t="s">
        <v>119</v>
      </c>
      <c r="C1403" s="10" t="s">
        <v>120</v>
      </c>
      <c r="D1403" s="10" t="s">
        <v>121</v>
      </c>
      <c r="E1403" s="10" t="s">
        <v>122</v>
      </c>
      <c r="F1403" s="10" t="s">
        <v>123</v>
      </c>
      <c r="G1403" s="10" t="s">
        <v>124</v>
      </c>
      <c r="H1403" s="10" t="s">
        <v>2</v>
      </c>
      <c r="I1403" s="10" t="s">
        <v>125</v>
      </c>
      <c r="J1403" s="10" t="s">
        <v>106</v>
      </c>
      <c r="K1403" s="10" t="s">
        <v>126</v>
      </c>
      <c r="L1403" s="10" t="s">
        <v>127</v>
      </c>
      <c r="M1403" s="10" t="s">
        <v>128</v>
      </c>
      <c r="N1403" s="10"/>
      <c r="O1403" s="10" t="s">
        <v>129</v>
      </c>
      <c r="P1403" s="10" t="s">
        <v>130</v>
      </c>
      <c r="Q1403" s="10"/>
      <c r="R1403" s="10" t="s">
        <v>131</v>
      </c>
      <c r="S1403" s="10" t="s">
        <v>121</v>
      </c>
      <c r="T1403" s="10" t="s">
        <v>132</v>
      </c>
    </row>
    <row r="1404" spans="1:20" x14ac:dyDescent="0.35">
      <c r="A1404" s="10"/>
      <c r="B1404" s="10"/>
      <c r="C1404" s="10">
        <v>5</v>
      </c>
      <c r="D1404" s="10" t="s">
        <v>71</v>
      </c>
      <c r="E1404" s="10"/>
      <c r="F1404" s="10"/>
      <c r="G1404" s="10"/>
      <c r="H1404" s="10"/>
      <c r="I1404" s="10"/>
      <c r="J1404" s="10"/>
      <c r="K1404" s="10"/>
      <c r="L1404" s="10"/>
      <c r="M1404" s="10"/>
      <c r="N1404" s="10"/>
      <c r="O1404" s="10"/>
      <c r="P1404" s="10"/>
      <c r="Q1404" s="10"/>
      <c r="R1404" s="10"/>
      <c r="S1404" s="10"/>
      <c r="T1404" s="10"/>
    </row>
    <row r="1405" spans="1:20" x14ac:dyDescent="0.35">
      <c r="A1405" s="10" t="s">
        <v>118</v>
      </c>
      <c r="B1405" s="10" t="s">
        <v>119</v>
      </c>
      <c r="C1405" s="10" t="s">
        <v>120</v>
      </c>
      <c r="D1405" s="10" t="s">
        <v>121</v>
      </c>
      <c r="E1405" s="10" t="s">
        <v>122</v>
      </c>
      <c r="F1405" s="10" t="s">
        <v>123</v>
      </c>
      <c r="G1405" s="10" t="s">
        <v>124</v>
      </c>
      <c r="H1405" s="10" t="s">
        <v>2</v>
      </c>
      <c r="I1405" s="10" t="s">
        <v>125</v>
      </c>
      <c r="J1405" s="10" t="s">
        <v>106</v>
      </c>
      <c r="K1405" s="10" t="s">
        <v>126</v>
      </c>
      <c r="L1405" s="10" t="s">
        <v>127</v>
      </c>
      <c r="M1405" s="10" t="s">
        <v>128</v>
      </c>
      <c r="N1405" s="10"/>
      <c r="O1405" s="10" t="s">
        <v>129</v>
      </c>
      <c r="P1405" s="10" t="s">
        <v>130</v>
      </c>
      <c r="Q1405" s="10"/>
      <c r="R1405" s="10" t="s">
        <v>131</v>
      </c>
      <c r="S1405" s="10" t="s">
        <v>121</v>
      </c>
      <c r="T1405" s="10" t="s">
        <v>132</v>
      </c>
    </row>
    <row r="1406" spans="1:20" x14ac:dyDescent="0.35">
      <c r="A1406" s="10"/>
      <c r="B1406" s="10"/>
      <c r="C1406" s="10">
        <v>5</v>
      </c>
      <c r="D1406" s="10" t="s">
        <v>72</v>
      </c>
      <c r="E1406" s="10"/>
      <c r="F1406" s="10"/>
      <c r="G1406" s="10"/>
      <c r="H1406" s="10"/>
      <c r="I1406" s="10"/>
      <c r="J1406" s="10"/>
      <c r="K1406" s="10"/>
      <c r="L1406" s="10"/>
      <c r="M1406" s="10"/>
      <c r="N1406" s="10"/>
      <c r="O1406" s="10"/>
      <c r="P1406" s="10"/>
      <c r="Q1406" s="10"/>
      <c r="R1406" s="10"/>
      <c r="S1406" s="10"/>
      <c r="T1406" s="10"/>
    </row>
    <row r="1407" spans="1:20" x14ac:dyDescent="0.35">
      <c r="A1407" s="10" t="s">
        <v>118</v>
      </c>
      <c r="B1407" s="10" t="s">
        <v>119</v>
      </c>
      <c r="C1407" s="10" t="s">
        <v>120</v>
      </c>
      <c r="D1407" s="10" t="s">
        <v>121</v>
      </c>
      <c r="E1407" s="10" t="s">
        <v>122</v>
      </c>
      <c r="F1407" s="10" t="s">
        <v>123</v>
      </c>
      <c r="G1407" s="10" t="s">
        <v>124</v>
      </c>
      <c r="H1407" s="10" t="s">
        <v>2</v>
      </c>
      <c r="I1407" s="10" t="s">
        <v>125</v>
      </c>
      <c r="J1407" s="10" t="s">
        <v>106</v>
      </c>
      <c r="K1407" s="10" t="s">
        <v>126</v>
      </c>
      <c r="L1407" s="10" t="s">
        <v>127</v>
      </c>
      <c r="M1407" s="10" t="s">
        <v>128</v>
      </c>
      <c r="N1407" s="10"/>
      <c r="O1407" s="10" t="s">
        <v>129</v>
      </c>
      <c r="P1407" s="10" t="s">
        <v>130</v>
      </c>
      <c r="Q1407" s="10"/>
      <c r="R1407" s="10" t="s">
        <v>131</v>
      </c>
      <c r="S1407" s="10" t="s">
        <v>121</v>
      </c>
      <c r="T1407" s="10" t="s">
        <v>132</v>
      </c>
    </row>
    <row r="1408" spans="1:20" x14ac:dyDescent="0.35">
      <c r="A1408" s="10"/>
      <c r="B1408" s="10"/>
      <c r="C1408" s="10">
        <v>5</v>
      </c>
      <c r="D1408" s="10" t="s">
        <v>73</v>
      </c>
      <c r="E1408" s="10"/>
      <c r="F1408" s="10"/>
      <c r="G1408" s="10"/>
      <c r="H1408" s="10"/>
      <c r="I1408" s="10"/>
      <c r="J1408" s="10"/>
      <c r="K1408" s="10"/>
      <c r="L1408" s="10"/>
      <c r="M1408" s="10"/>
      <c r="N1408" s="10"/>
      <c r="O1408" s="10"/>
      <c r="P1408" s="10"/>
      <c r="Q1408" s="10"/>
      <c r="R1408" s="10"/>
      <c r="S1408" s="10"/>
      <c r="T1408" s="10"/>
    </row>
    <row r="1409" spans="1:20" x14ac:dyDescent="0.35">
      <c r="A1409" s="10" t="s">
        <v>118</v>
      </c>
      <c r="B1409" s="10" t="s">
        <v>119</v>
      </c>
      <c r="C1409" s="10" t="s">
        <v>120</v>
      </c>
      <c r="D1409" s="10" t="s">
        <v>121</v>
      </c>
      <c r="E1409" s="10" t="s">
        <v>122</v>
      </c>
      <c r="F1409" s="10" t="s">
        <v>123</v>
      </c>
      <c r="G1409" s="10" t="s">
        <v>124</v>
      </c>
      <c r="H1409" s="10" t="s">
        <v>2</v>
      </c>
      <c r="I1409" s="10" t="s">
        <v>125</v>
      </c>
      <c r="J1409" s="10" t="s">
        <v>106</v>
      </c>
      <c r="K1409" s="10" t="s">
        <v>126</v>
      </c>
      <c r="L1409" s="10" t="s">
        <v>127</v>
      </c>
      <c r="M1409" s="10" t="s">
        <v>128</v>
      </c>
      <c r="N1409" s="10"/>
      <c r="O1409" s="10" t="s">
        <v>129</v>
      </c>
      <c r="P1409" s="10" t="s">
        <v>130</v>
      </c>
      <c r="Q1409" s="10"/>
      <c r="R1409" s="10" t="s">
        <v>131</v>
      </c>
      <c r="S1409" s="10" t="s">
        <v>121</v>
      </c>
      <c r="T1409" s="10" t="s">
        <v>132</v>
      </c>
    </row>
    <row r="1410" spans="1:20" x14ac:dyDescent="0.35">
      <c r="A1410" s="10"/>
      <c r="B1410" s="10"/>
      <c r="C1410" s="10">
        <v>5</v>
      </c>
      <c r="D1410" s="10" t="s">
        <v>74</v>
      </c>
      <c r="E1410" s="10"/>
      <c r="F1410" s="10"/>
      <c r="G1410" s="10"/>
      <c r="H1410" s="10"/>
      <c r="I1410" s="10"/>
      <c r="J1410" s="10"/>
      <c r="K1410" s="10"/>
      <c r="L1410" s="10"/>
      <c r="M1410" s="10"/>
      <c r="N1410" s="10"/>
      <c r="O1410" s="10"/>
      <c r="P1410" s="10"/>
      <c r="Q1410" s="10"/>
      <c r="R1410" s="10"/>
      <c r="S1410" s="10"/>
      <c r="T1410" s="10"/>
    </row>
    <row r="1411" spans="1:20" x14ac:dyDescent="0.35">
      <c r="A1411" s="10" t="s">
        <v>118</v>
      </c>
      <c r="B1411" s="10" t="s">
        <v>119</v>
      </c>
      <c r="C1411" s="10" t="s">
        <v>120</v>
      </c>
      <c r="D1411" s="10" t="s">
        <v>121</v>
      </c>
      <c r="E1411" s="10" t="s">
        <v>122</v>
      </c>
      <c r="F1411" s="10" t="s">
        <v>123</v>
      </c>
      <c r="G1411" s="10" t="s">
        <v>124</v>
      </c>
      <c r="H1411" s="10" t="s">
        <v>2</v>
      </c>
      <c r="I1411" s="10" t="s">
        <v>125</v>
      </c>
      <c r="J1411" s="10" t="s">
        <v>106</v>
      </c>
      <c r="K1411" s="10" t="s">
        <v>126</v>
      </c>
      <c r="L1411" s="10" t="s">
        <v>127</v>
      </c>
      <c r="M1411" s="10" t="s">
        <v>128</v>
      </c>
      <c r="N1411" s="10"/>
      <c r="O1411" s="10" t="s">
        <v>129</v>
      </c>
      <c r="P1411" s="10" t="s">
        <v>130</v>
      </c>
      <c r="Q1411" s="10"/>
      <c r="R1411" s="10" t="s">
        <v>131</v>
      </c>
      <c r="S1411" s="10" t="s">
        <v>121</v>
      </c>
      <c r="T1411" s="10" t="s">
        <v>132</v>
      </c>
    </row>
    <row r="1412" spans="1:20" x14ac:dyDescent="0.35">
      <c r="A1412" s="10"/>
      <c r="B1412" s="10"/>
      <c r="C1412" s="10">
        <v>5</v>
      </c>
      <c r="D1412" s="10" t="s">
        <v>75</v>
      </c>
      <c r="E1412" s="10"/>
      <c r="F1412" s="10"/>
      <c r="G1412" s="10"/>
      <c r="H1412" s="10"/>
      <c r="I1412" s="10"/>
      <c r="J1412" s="10"/>
      <c r="K1412" s="10"/>
      <c r="L1412" s="10"/>
      <c r="M1412" s="10"/>
      <c r="N1412" s="10"/>
      <c r="O1412" s="10"/>
      <c r="P1412" s="10"/>
      <c r="Q1412" s="10"/>
      <c r="R1412" s="10"/>
      <c r="S1412" s="10"/>
      <c r="T1412" s="10"/>
    </row>
    <row r="1413" spans="1:20" x14ac:dyDescent="0.35">
      <c r="A1413" s="10" t="s">
        <v>118</v>
      </c>
      <c r="B1413" s="10" t="s">
        <v>119</v>
      </c>
      <c r="C1413" s="10" t="s">
        <v>120</v>
      </c>
      <c r="D1413" s="10" t="s">
        <v>121</v>
      </c>
      <c r="E1413" s="10" t="s">
        <v>122</v>
      </c>
      <c r="F1413" s="10" t="s">
        <v>123</v>
      </c>
      <c r="G1413" s="10" t="s">
        <v>124</v>
      </c>
      <c r="H1413" s="10" t="s">
        <v>2</v>
      </c>
      <c r="I1413" s="10" t="s">
        <v>125</v>
      </c>
      <c r="J1413" s="10" t="s">
        <v>106</v>
      </c>
      <c r="K1413" s="10" t="s">
        <v>126</v>
      </c>
      <c r="L1413" s="10" t="s">
        <v>127</v>
      </c>
      <c r="M1413" s="10" t="s">
        <v>128</v>
      </c>
      <c r="N1413" s="10"/>
      <c r="O1413" s="10" t="s">
        <v>129</v>
      </c>
      <c r="P1413" s="10" t="s">
        <v>130</v>
      </c>
      <c r="Q1413" s="10"/>
      <c r="R1413" s="10" t="s">
        <v>131</v>
      </c>
      <c r="S1413" s="10" t="s">
        <v>121</v>
      </c>
      <c r="T1413" s="10" t="s">
        <v>132</v>
      </c>
    </row>
    <row r="1414" spans="1:20" x14ac:dyDescent="0.35">
      <c r="A1414" s="10"/>
      <c r="B1414" s="10"/>
      <c r="C1414" s="10">
        <v>5</v>
      </c>
      <c r="D1414" s="10" t="s">
        <v>76</v>
      </c>
      <c r="E1414" s="10"/>
      <c r="F1414" s="10"/>
      <c r="G1414" s="10"/>
      <c r="H1414" s="10"/>
      <c r="I1414" s="10"/>
      <c r="J1414" s="10"/>
      <c r="K1414" s="10"/>
      <c r="L1414" s="10"/>
      <c r="M1414" s="10"/>
      <c r="N1414" s="10"/>
      <c r="O1414" s="10"/>
      <c r="P1414" s="10"/>
      <c r="Q1414" s="10"/>
      <c r="R1414" s="10"/>
      <c r="S1414" s="10"/>
      <c r="T1414" s="10"/>
    </row>
    <row r="1415" spans="1:20" x14ac:dyDescent="0.35">
      <c r="A1415" s="10" t="s">
        <v>118</v>
      </c>
      <c r="B1415" s="10" t="s">
        <v>119</v>
      </c>
      <c r="C1415" s="10" t="s">
        <v>120</v>
      </c>
      <c r="D1415" s="10" t="s">
        <v>121</v>
      </c>
      <c r="E1415" s="10" t="s">
        <v>122</v>
      </c>
      <c r="F1415" s="10" t="s">
        <v>123</v>
      </c>
      <c r="G1415" s="10" t="s">
        <v>124</v>
      </c>
      <c r="H1415" s="10" t="s">
        <v>2</v>
      </c>
      <c r="I1415" s="10" t="s">
        <v>125</v>
      </c>
      <c r="J1415" s="10" t="s">
        <v>106</v>
      </c>
      <c r="K1415" s="10" t="s">
        <v>126</v>
      </c>
      <c r="L1415" s="10" t="s">
        <v>127</v>
      </c>
      <c r="M1415" s="10" t="s">
        <v>128</v>
      </c>
      <c r="N1415" s="10"/>
      <c r="O1415" s="10" t="s">
        <v>129</v>
      </c>
      <c r="P1415" s="10" t="s">
        <v>130</v>
      </c>
      <c r="Q1415" s="10"/>
      <c r="R1415" s="10" t="s">
        <v>131</v>
      </c>
      <c r="S1415" s="10" t="s">
        <v>121</v>
      </c>
      <c r="T1415" s="10" t="s">
        <v>132</v>
      </c>
    </row>
    <row r="1416" spans="1:20" x14ac:dyDescent="0.35">
      <c r="A1416" s="10"/>
      <c r="B1416" s="10"/>
      <c r="C1416" s="10">
        <v>5</v>
      </c>
      <c r="D1416" s="10" t="s">
        <v>77</v>
      </c>
      <c r="E1416" s="10"/>
      <c r="F1416" s="10"/>
      <c r="G1416" s="10"/>
      <c r="H1416" s="10"/>
      <c r="I1416" s="10"/>
      <c r="J1416" s="10"/>
      <c r="K1416" s="10"/>
      <c r="L1416" s="10"/>
      <c r="M1416" s="10"/>
      <c r="N1416" s="10"/>
      <c r="O1416" s="10"/>
      <c r="P1416" s="10"/>
      <c r="Q1416" s="10"/>
      <c r="R1416" s="10"/>
      <c r="S1416" s="10"/>
      <c r="T1416" s="10"/>
    </row>
    <row r="1417" spans="1:20" x14ac:dyDescent="0.35">
      <c r="A1417" s="10" t="s">
        <v>118</v>
      </c>
      <c r="B1417" s="10" t="s">
        <v>119</v>
      </c>
      <c r="C1417" s="10" t="s">
        <v>120</v>
      </c>
      <c r="D1417" s="10" t="s">
        <v>121</v>
      </c>
      <c r="E1417" s="10" t="s">
        <v>122</v>
      </c>
      <c r="F1417" s="10" t="s">
        <v>123</v>
      </c>
      <c r="G1417" s="10" t="s">
        <v>124</v>
      </c>
      <c r="H1417" s="10" t="s">
        <v>2</v>
      </c>
      <c r="I1417" s="10" t="s">
        <v>125</v>
      </c>
      <c r="J1417" s="10" t="s">
        <v>106</v>
      </c>
      <c r="K1417" s="10" t="s">
        <v>126</v>
      </c>
      <c r="L1417" s="10" t="s">
        <v>127</v>
      </c>
      <c r="M1417" s="10" t="s">
        <v>128</v>
      </c>
      <c r="N1417" s="10"/>
      <c r="O1417" s="10" t="s">
        <v>129</v>
      </c>
      <c r="P1417" s="10" t="s">
        <v>130</v>
      </c>
      <c r="Q1417" s="10"/>
      <c r="R1417" s="10" t="s">
        <v>131</v>
      </c>
      <c r="S1417" s="10" t="s">
        <v>121</v>
      </c>
      <c r="T1417" s="10" t="s">
        <v>132</v>
      </c>
    </row>
    <row r="1418" spans="1:20" x14ac:dyDescent="0.35">
      <c r="A1418" s="10"/>
      <c r="B1418" s="10"/>
      <c r="C1418" s="10">
        <v>5</v>
      </c>
      <c r="D1418" s="10" t="s">
        <v>78</v>
      </c>
      <c r="E1418" s="10"/>
      <c r="F1418" s="10"/>
      <c r="G1418" s="10"/>
      <c r="H1418" s="10"/>
      <c r="I1418" s="10"/>
      <c r="J1418" s="10"/>
      <c r="K1418" s="10"/>
      <c r="L1418" s="10"/>
      <c r="M1418" s="10"/>
      <c r="N1418" s="10"/>
      <c r="O1418" s="10"/>
      <c r="P1418" s="10"/>
      <c r="Q1418" s="10"/>
      <c r="R1418" s="10"/>
      <c r="S1418" s="10"/>
      <c r="T1418" s="10"/>
    </row>
    <row r="1419" spans="1:20" x14ac:dyDescent="0.35">
      <c r="A1419" s="10" t="s">
        <v>118</v>
      </c>
      <c r="B1419" s="10" t="s">
        <v>119</v>
      </c>
      <c r="C1419" s="10" t="s">
        <v>120</v>
      </c>
      <c r="D1419" s="10" t="s">
        <v>121</v>
      </c>
      <c r="E1419" s="10" t="s">
        <v>122</v>
      </c>
      <c r="F1419" s="10" t="s">
        <v>123</v>
      </c>
      <c r="G1419" s="10" t="s">
        <v>124</v>
      </c>
      <c r="H1419" s="10" t="s">
        <v>2</v>
      </c>
      <c r="I1419" s="10" t="s">
        <v>125</v>
      </c>
      <c r="J1419" s="10" t="s">
        <v>106</v>
      </c>
      <c r="K1419" s="10" t="s">
        <v>126</v>
      </c>
      <c r="L1419" s="10" t="s">
        <v>127</v>
      </c>
      <c r="M1419" s="10" t="s">
        <v>128</v>
      </c>
      <c r="N1419" s="10"/>
      <c r="O1419" s="10" t="s">
        <v>129</v>
      </c>
      <c r="P1419" s="10" t="s">
        <v>130</v>
      </c>
      <c r="Q1419" s="10"/>
      <c r="R1419" s="10" t="s">
        <v>131</v>
      </c>
      <c r="S1419" s="10" t="s">
        <v>121</v>
      </c>
      <c r="T1419" s="10" t="s">
        <v>132</v>
      </c>
    </row>
    <row r="1420" spans="1:20" x14ac:dyDescent="0.35">
      <c r="A1420" s="10"/>
      <c r="B1420" s="10"/>
      <c r="C1420" s="10">
        <v>5</v>
      </c>
      <c r="D1420" s="10" t="s">
        <v>79</v>
      </c>
      <c r="E1420" s="10"/>
      <c r="F1420" s="10"/>
      <c r="G1420" s="10"/>
      <c r="H1420" s="10"/>
      <c r="I1420" s="10"/>
      <c r="J1420" s="10"/>
      <c r="K1420" s="10"/>
      <c r="L1420" s="10"/>
      <c r="M1420" s="10"/>
      <c r="N1420" s="10"/>
      <c r="O1420" s="10"/>
      <c r="P1420" s="10"/>
      <c r="Q1420" s="10"/>
      <c r="R1420" s="10"/>
      <c r="S1420" s="10"/>
      <c r="T1420" s="10"/>
    </row>
    <row r="1421" spans="1:20" x14ac:dyDescent="0.35">
      <c r="A1421" s="10" t="s">
        <v>118</v>
      </c>
      <c r="B1421" s="10" t="s">
        <v>119</v>
      </c>
      <c r="C1421" s="10" t="s">
        <v>120</v>
      </c>
      <c r="D1421" s="10" t="s">
        <v>121</v>
      </c>
      <c r="E1421" s="10" t="s">
        <v>122</v>
      </c>
      <c r="F1421" s="10" t="s">
        <v>123</v>
      </c>
      <c r="G1421" s="10" t="s">
        <v>124</v>
      </c>
      <c r="H1421" s="10" t="s">
        <v>2</v>
      </c>
      <c r="I1421" s="10" t="s">
        <v>125</v>
      </c>
      <c r="J1421" s="10" t="s">
        <v>106</v>
      </c>
      <c r="K1421" s="10" t="s">
        <v>126</v>
      </c>
      <c r="L1421" s="10" t="s">
        <v>127</v>
      </c>
      <c r="M1421" s="10" t="s">
        <v>128</v>
      </c>
      <c r="N1421" s="10"/>
      <c r="O1421" s="10" t="s">
        <v>129</v>
      </c>
      <c r="P1421" s="10" t="s">
        <v>130</v>
      </c>
      <c r="Q1421" s="10"/>
      <c r="R1421" s="10" t="s">
        <v>131</v>
      </c>
      <c r="S1421" s="10" t="s">
        <v>121</v>
      </c>
      <c r="T1421" s="10" t="s">
        <v>132</v>
      </c>
    </row>
    <row r="1422" spans="1:20" x14ac:dyDescent="0.35">
      <c r="A1422" s="10"/>
      <c r="B1422" s="10"/>
      <c r="C1422" s="10">
        <v>5</v>
      </c>
      <c r="D1422" s="10" t="s">
        <v>80</v>
      </c>
      <c r="E1422" s="10"/>
      <c r="F1422" s="10"/>
      <c r="G1422" s="10"/>
      <c r="H1422" s="10"/>
      <c r="I1422" s="10"/>
      <c r="J1422" s="10"/>
      <c r="K1422" s="10"/>
      <c r="L1422" s="10"/>
      <c r="M1422" s="10"/>
      <c r="N1422" s="10"/>
      <c r="O1422" s="10"/>
      <c r="P1422" s="10"/>
      <c r="Q1422" s="10"/>
      <c r="R1422" s="10"/>
      <c r="S1422" s="10"/>
      <c r="T1422" s="10"/>
    </row>
    <row r="1423" spans="1:20" x14ac:dyDescent="0.35">
      <c r="A1423" s="10" t="s">
        <v>118</v>
      </c>
      <c r="B1423" s="10" t="s">
        <v>119</v>
      </c>
      <c r="C1423" s="10" t="s">
        <v>120</v>
      </c>
      <c r="D1423" s="10" t="s">
        <v>121</v>
      </c>
      <c r="E1423" s="10" t="s">
        <v>122</v>
      </c>
      <c r="F1423" s="10" t="s">
        <v>123</v>
      </c>
      <c r="G1423" s="10" t="s">
        <v>124</v>
      </c>
      <c r="H1423" s="10" t="s">
        <v>2</v>
      </c>
      <c r="I1423" s="10" t="s">
        <v>125</v>
      </c>
      <c r="J1423" s="10" t="s">
        <v>106</v>
      </c>
      <c r="K1423" s="10" t="s">
        <v>126</v>
      </c>
      <c r="L1423" s="10" t="s">
        <v>127</v>
      </c>
      <c r="M1423" s="10" t="s">
        <v>128</v>
      </c>
      <c r="N1423" s="10"/>
      <c r="O1423" s="10" t="s">
        <v>129</v>
      </c>
      <c r="P1423" s="10" t="s">
        <v>130</v>
      </c>
      <c r="Q1423" s="10"/>
      <c r="R1423" s="10" t="s">
        <v>131</v>
      </c>
      <c r="S1423" s="10" t="s">
        <v>121</v>
      </c>
      <c r="T1423" s="10" t="s">
        <v>132</v>
      </c>
    </row>
    <row r="1424" spans="1:20" x14ac:dyDescent="0.35">
      <c r="A1424" s="10"/>
      <c r="B1424" s="10"/>
      <c r="C1424" s="10">
        <v>5</v>
      </c>
      <c r="D1424" s="10" t="s">
        <v>81</v>
      </c>
      <c r="E1424" s="10"/>
      <c r="F1424" s="10"/>
      <c r="G1424" s="10"/>
      <c r="H1424" s="10"/>
      <c r="I1424" s="10"/>
      <c r="J1424" s="10"/>
      <c r="K1424" s="10"/>
      <c r="L1424" s="10"/>
      <c r="M1424" s="10"/>
      <c r="N1424" s="10"/>
      <c r="O1424" s="10"/>
      <c r="P1424" s="10"/>
      <c r="Q1424" s="10"/>
      <c r="R1424" s="10"/>
      <c r="S1424" s="10"/>
      <c r="T1424" s="10"/>
    </row>
    <row r="1425" spans="1:20" x14ac:dyDescent="0.35">
      <c r="A1425" s="10" t="s">
        <v>118</v>
      </c>
      <c r="B1425" s="10" t="s">
        <v>119</v>
      </c>
      <c r="C1425" s="10" t="s">
        <v>120</v>
      </c>
      <c r="D1425" s="10" t="s">
        <v>121</v>
      </c>
      <c r="E1425" s="10" t="s">
        <v>122</v>
      </c>
      <c r="F1425" s="10" t="s">
        <v>123</v>
      </c>
      <c r="G1425" s="10" t="s">
        <v>124</v>
      </c>
      <c r="H1425" s="10" t="s">
        <v>2</v>
      </c>
      <c r="I1425" s="10" t="s">
        <v>125</v>
      </c>
      <c r="J1425" s="10" t="s">
        <v>106</v>
      </c>
      <c r="K1425" s="10" t="s">
        <v>126</v>
      </c>
      <c r="L1425" s="10" t="s">
        <v>127</v>
      </c>
      <c r="M1425" s="10" t="s">
        <v>128</v>
      </c>
      <c r="N1425" s="10"/>
      <c r="O1425" s="10" t="s">
        <v>129</v>
      </c>
      <c r="P1425" s="10" t="s">
        <v>130</v>
      </c>
      <c r="Q1425" s="10"/>
      <c r="R1425" s="10" t="s">
        <v>131</v>
      </c>
      <c r="S1425" s="10" t="s">
        <v>121</v>
      </c>
      <c r="T1425" s="10" t="s">
        <v>132</v>
      </c>
    </row>
    <row r="1426" spans="1:20" x14ac:dyDescent="0.35">
      <c r="A1426" s="10"/>
      <c r="B1426" s="10"/>
      <c r="C1426" s="10">
        <v>5</v>
      </c>
      <c r="D1426" s="10" t="s">
        <v>82</v>
      </c>
      <c r="E1426" s="10"/>
      <c r="F1426" s="10"/>
      <c r="G1426" s="10"/>
      <c r="H1426" s="10"/>
      <c r="I1426" s="10"/>
      <c r="J1426" s="10"/>
      <c r="K1426" s="10"/>
      <c r="L1426" s="10"/>
      <c r="M1426" s="10"/>
      <c r="N1426" s="10"/>
      <c r="O1426" s="10"/>
      <c r="P1426" s="10"/>
      <c r="Q1426" s="10"/>
      <c r="R1426" s="10"/>
      <c r="S1426" s="10"/>
      <c r="T1426" s="10"/>
    </row>
    <row r="1427" spans="1:20" x14ac:dyDescent="0.35">
      <c r="A1427" s="10" t="s">
        <v>118</v>
      </c>
      <c r="B1427" s="10" t="s">
        <v>119</v>
      </c>
      <c r="C1427" s="10" t="s">
        <v>120</v>
      </c>
      <c r="D1427" s="10" t="s">
        <v>121</v>
      </c>
      <c r="E1427" s="10" t="s">
        <v>122</v>
      </c>
      <c r="F1427" s="10" t="s">
        <v>123</v>
      </c>
      <c r="G1427" s="10" t="s">
        <v>124</v>
      </c>
      <c r="H1427" s="10" t="s">
        <v>2</v>
      </c>
      <c r="I1427" s="10" t="s">
        <v>125</v>
      </c>
      <c r="J1427" s="10" t="s">
        <v>106</v>
      </c>
      <c r="K1427" s="10" t="s">
        <v>126</v>
      </c>
      <c r="L1427" s="10" t="s">
        <v>127</v>
      </c>
      <c r="M1427" s="10" t="s">
        <v>128</v>
      </c>
      <c r="N1427" s="10"/>
      <c r="O1427" s="10" t="s">
        <v>129</v>
      </c>
      <c r="P1427" s="10" t="s">
        <v>130</v>
      </c>
      <c r="Q1427" s="10"/>
      <c r="R1427" s="10" t="s">
        <v>131</v>
      </c>
      <c r="S1427" s="10" t="s">
        <v>121</v>
      </c>
      <c r="T1427" s="10" t="s">
        <v>132</v>
      </c>
    </row>
    <row r="1428" spans="1:20" x14ac:dyDescent="0.35">
      <c r="A1428" s="10"/>
      <c r="B1428" s="10"/>
      <c r="C1428" s="10">
        <v>5</v>
      </c>
      <c r="D1428" s="10" t="s">
        <v>83</v>
      </c>
      <c r="E1428" s="10"/>
      <c r="F1428" s="10"/>
      <c r="G1428" s="10"/>
      <c r="H1428" s="10"/>
      <c r="I1428" s="10"/>
      <c r="J1428" s="10"/>
      <c r="K1428" s="10"/>
      <c r="L1428" s="10"/>
      <c r="M1428" s="10"/>
      <c r="N1428" s="10"/>
      <c r="O1428" s="10"/>
      <c r="P1428" s="10"/>
      <c r="Q1428" s="10"/>
      <c r="R1428" s="10"/>
      <c r="S1428" s="10"/>
      <c r="T1428" s="10"/>
    </row>
    <row r="1429" spans="1:20" x14ac:dyDescent="0.35">
      <c r="A1429" s="10" t="s">
        <v>118</v>
      </c>
      <c r="B1429" s="10" t="s">
        <v>119</v>
      </c>
      <c r="C1429" s="10" t="s">
        <v>120</v>
      </c>
      <c r="D1429" s="10" t="s">
        <v>121</v>
      </c>
      <c r="E1429" s="10" t="s">
        <v>122</v>
      </c>
      <c r="F1429" s="10" t="s">
        <v>123</v>
      </c>
      <c r="G1429" s="10" t="s">
        <v>124</v>
      </c>
      <c r="H1429" s="10" t="s">
        <v>2</v>
      </c>
      <c r="I1429" s="10" t="s">
        <v>125</v>
      </c>
      <c r="J1429" s="10" t="s">
        <v>106</v>
      </c>
      <c r="K1429" s="10" t="s">
        <v>126</v>
      </c>
      <c r="L1429" s="10" t="s">
        <v>127</v>
      </c>
      <c r="M1429" s="10" t="s">
        <v>128</v>
      </c>
      <c r="N1429" s="10"/>
      <c r="O1429" s="10" t="s">
        <v>129</v>
      </c>
      <c r="P1429" s="10" t="s">
        <v>130</v>
      </c>
      <c r="Q1429" s="10"/>
      <c r="R1429" s="10" t="s">
        <v>131</v>
      </c>
      <c r="S1429" s="10" t="s">
        <v>121</v>
      </c>
      <c r="T1429" s="10" t="s">
        <v>132</v>
      </c>
    </row>
    <row r="1430" spans="1:20" x14ac:dyDescent="0.35">
      <c r="A1430" s="10"/>
      <c r="B1430" s="10"/>
      <c r="C1430" s="10">
        <v>5</v>
      </c>
      <c r="D1430" s="10" t="s">
        <v>84</v>
      </c>
      <c r="E1430" s="10"/>
      <c r="F1430" s="10"/>
      <c r="G1430" s="10"/>
      <c r="H1430" s="10"/>
      <c r="I1430" s="10"/>
      <c r="J1430" s="10"/>
      <c r="K1430" s="10"/>
      <c r="L1430" s="10"/>
      <c r="M1430" s="10"/>
      <c r="N1430" s="10"/>
      <c r="O1430" s="10"/>
      <c r="P1430" s="10"/>
      <c r="Q1430" s="10"/>
      <c r="R1430" s="10"/>
      <c r="S1430" s="10"/>
      <c r="T1430" s="10"/>
    </row>
    <row r="1431" spans="1:20" x14ac:dyDescent="0.35">
      <c r="A1431" s="10" t="s">
        <v>118</v>
      </c>
      <c r="B1431" s="10" t="s">
        <v>119</v>
      </c>
      <c r="C1431" s="10" t="s">
        <v>120</v>
      </c>
      <c r="D1431" s="10" t="s">
        <v>121</v>
      </c>
      <c r="E1431" s="10" t="s">
        <v>122</v>
      </c>
      <c r="F1431" s="10" t="s">
        <v>123</v>
      </c>
      <c r="G1431" s="10" t="s">
        <v>124</v>
      </c>
      <c r="H1431" s="10" t="s">
        <v>2</v>
      </c>
      <c r="I1431" s="10" t="s">
        <v>125</v>
      </c>
      <c r="J1431" s="10" t="s">
        <v>106</v>
      </c>
      <c r="K1431" s="10" t="s">
        <v>126</v>
      </c>
      <c r="L1431" s="10" t="s">
        <v>127</v>
      </c>
      <c r="M1431" s="10" t="s">
        <v>128</v>
      </c>
      <c r="N1431" s="10"/>
      <c r="O1431" s="10" t="s">
        <v>129</v>
      </c>
      <c r="P1431" s="10" t="s">
        <v>130</v>
      </c>
      <c r="Q1431" s="10"/>
      <c r="R1431" s="10" t="s">
        <v>131</v>
      </c>
      <c r="S1431" s="10" t="s">
        <v>121</v>
      </c>
      <c r="T1431" s="10" t="s">
        <v>132</v>
      </c>
    </row>
    <row r="1432" spans="1:20" x14ac:dyDescent="0.35">
      <c r="A1432" s="10"/>
      <c r="B1432" s="10"/>
      <c r="C1432" s="10">
        <v>5</v>
      </c>
      <c r="D1432" s="10" t="s">
        <v>85</v>
      </c>
      <c r="E1432" s="10"/>
      <c r="F1432" s="10"/>
      <c r="G1432" s="10"/>
      <c r="H1432" s="10"/>
      <c r="I1432" s="10"/>
      <c r="J1432" s="10"/>
      <c r="K1432" s="10"/>
      <c r="L1432" s="10"/>
      <c r="M1432" s="10"/>
      <c r="N1432" s="10"/>
      <c r="O1432" s="10"/>
      <c r="P1432" s="10"/>
      <c r="Q1432" s="10"/>
      <c r="R1432" s="10"/>
      <c r="S1432" s="10"/>
      <c r="T1432" s="10"/>
    </row>
    <row r="1433" spans="1:20" x14ac:dyDescent="0.35">
      <c r="A1433" s="10" t="s">
        <v>118</v>
      </c>
      <c r="B1433" s="10" t="s">
        <v>119</v>
      </c>
      <c r="C1433" s="10" t="s">
        <v>120</v>
      </c>
      <c r="D1433" s="10" t="s">
        <v>121</v>
      </c>
      <c r="E1433" s="10" t="s">
        <v>122</v>
      </c>
      <c r="F1433" s="10" t="s">
        <v>123</v>
      </c>
      <c r="G1433" s="10" t="s">
        <v>124</v>
      </c>
      <c r="H1433" s="10" t="s">
        <v>2</v>
      </c>
      <c r="I1433" s="10" t="s">
        <v>125</v>
      </c>
      <c r="J1433" s="10" t="s">
        <v>106</v>
      </c>
      <c r="K1433" s="10" t="s">
        <v>126</v>
      </c>
      <c r="L1433" s="10" t="s">
        <v>127</v>
      </c>
      <c r="M1433" s="10" t="s">
        <v>128</v>
      </c>
      <c r="N1433" s="10"/>
      <c r="O1433" s="10" t="s">
        <v>129</v>
      </c>
      <c r="P1433" s="10" t="s">
        <v>130</v>
      </c>
      <c r="Q1433" s="10"/>
      <c r="R1433" s="10" t="s">
        <v>131</v>
      </c>
      <c r="S1433" s="10" t="s">
        <v>121</v>
      </c>
      <c r="T1433" s="10" t="s">
        <v>132</v>
      </c>
    </row>
    <row r="1434" spans="1:20" x14ac:dyDescent="0.35">
      <c r="A1434" s="10"/>
      <c r="B1434" s="10"/>
      <c r="C1434" s="10">
        <v>5</v>
      </c>
      <c r="D1434" s="10" t="s">
        <v>86</v>
      </c>
      <c r="E1434" s="10"/>
      <c r="F1434" s="10"/>
      <c r="G1434" s="10"/>
      <c r="H1434" s="10"/>
      <c r="I1434" s="10"/>
      <c r="J1434" s="10"/>
      <c r="K1434" s="10"/>
      <c r="L1434" s="10"/>
      <c r="M1434" s="10"/>
      <c r="N1434" s="10"/>
      <c r="O1434" s="10"/>
      <c r="P1434" s="10"/>
      <c r="Q1434" s="10"/>
      <c r="R1434" s="10"/>
      <c r="S1434" s="10"/>
      <c r="T1434" s="10"/>
    </row>
    <row r="1435" spans="1:20" x14ac:dyDescent="0.35">
      <c r="A1435" s="10" t="s">
        <v>118</v>
      </c>
      <c r="B1435" s="10" t="s">
        <v>119</v>
      </c>
      <c r="C1435" s="10" t="s">
        <v>120</v>
      </c>
      <c r="D1435" s="10" t="s">
        <v>121</v>
      </c>
      <c r="E1435" s="10" t="s">
        <v>122</v>
      </c>
      <c r="F1435" s="10" t="s">
        <v>123</v>
      </c>
      <c r="G1435" s="10" t="s">
        <v>124</v>
      </c>
      <c r="H1435" s="10" t="s">
        <v>2</v>
      </c>
      <c r="I1435" s="10" t="s">
        <v>125</v>
      </c>
      <c r="J1435" s="10" t="s">
        <v>106</v>
      </c>
      <c r="K1435" s="10" t="s">
        <v>126</v>
      </c>
      <c r="L1435" s="10" t="s">
        <v>127</v>
      </c>
      <c r="M1435" s="10" t="s">
        <v>128</v>
      </c>
      <c r="N1435" s="10"/>
      <c r="O1435" s="10" t="s">
        <v>129</v>
      </c>
      <c r="P1435" s="10" t="s">
        <v>130</v>
      </c>
      <c r="Q1435" s="10"/>
      <c r="R1435" s="10" t="s">
        <v>131</v>
      </c>
      <c r="S1435" s="10" t="s">
        <v>121</v>
      </c>
      <c r="T1435" s="10" t="s">
        <v>132</v>
      </c>
    </row>
    <row r="1436" spans="1:20" x14ac:dyDescent="0.35">
      <c r="A1436" s="10"/>
      <c r="B1436" s="10"/>
      <c r="C1436" s="10">
        <v>5</v>
      </c>
      <c r="D1436" s="10" t="s">
        <v>87</v>
      </c>
      <c r="E1436" s="10"/>
      <c r="F1436" s="10"/>
      <c r="G1436" s="10"/>
      <c r="H1436" s="10"/>
      <c r="I1436" s="10"/>
      <c r="J1436" s="10"/>
      <c r="K1436" s="10"/>
      <c r="L1436" s="10"/>
      <c r="M1436" s="10"/>
      <c r="N1436" s="10"/>
      <c r="O1436" s="10"/>
      <c r="P1436" s="10"/>
      <c r="Q1436" s="10"/>
      <c r="R1436" s="10"/>
      <c r="S1436" s="10"/>
      <c r="T1436" s="10"/>
    </row>
    <row r="1437" spans="1:20" x14ac:dyDescent="0.35">
      <c r="A1437" s="10" t="s">
        <v>118</v>
      </c>
      <c r="B1437" s="10" t="s">
        <v>119</v>
      </c>
      <c r="C1437" s="10" t="s">
        <v>120</v>
      </c>
      <c r="D1437" s="10" t="s">
        <v>121</v>
      </c>
      <c r="E1437" s="10" t="s">
        <v>122</v>
      </c>
      <c r="F1437" s="10" t="s">
        <v>123</v>
      </c>
      <c r="G1437" s="10" t="s">
        <v>124</v>
      </c>
      <c r="H1437" s="10" t="s">
        <v>2</v>
      </c>
      <c r="I1437" s="10" t="s">
        <v>125</v>
      </c>
      <c r="J1437" s="10" t="s">
        <v>106</v>
      </c>
      <c r="K1437" s="10" t="s">
        <v>126</v>
      </c>
      <c r="L1437" s="10" t="s">
        <v>127</v>
      </c>
      <c r="M1437" s="10" t="s">
        <v>128</v>
      </c>
      <c r="N1437" s="10"/>
      <c r="O1437" s="10" t="s">
        <v>129</v>
      </c>
      <c r="P1437" s="10" t="s">
        <v>130</v>
      </c>
      <c r="Q1437" s="10"/>
      <c r="R1437" s="10" t="s">
        <v>131</v>
      </c>
      <c r="S1437" s="10" t="s">
        <v>121</v>
      </c>
      <c r="T1437" s="10" t="s">
        <v>132</v>
      </c>
    </row>
    <row r="1438" spans="1:20" x14ac:dyDescent="0.35">
      <c r="A1438" s="10"/>
      <c r="B1438" s="10"/>
      <c r="C1438" s="10">
        <v>5</v>
      </c>
      <c r="D1438" s="10" t="s">
        <v>88</v>
      </c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0"/>
    </row>
    <row r="1439" spans="1:20" x14ac:dyDescent="0.35">
      <c r="A1439" s="10" t="s">
        <v>118</v>
      </c>
      <c r="B1439" s="10" t="s">
        <v>119</v>
      </c>
      <c r="C1439" s="10" t="s">
        <v>120</v>
      </c>
      <c r="D1439" s="10" t="s">
        <v>121</v>
      </c>
      <c r="E1439" s="10" t="s">
        <v>122</v>
      </c>
      <c r="F1439" s="10" t="s">
        <v>123</v>
      </c>
      <c r="G1439" s="10" t="s">
        <v>124</v>
      </c>
      <c r="H1439" s="10" t="s">
        <v>2</v>
      </c>
      <c r="I1439" s="10" t="s">
        <v>125</v>
      </c>
      <c r="J1439" s="10" t="s">
        <v>106</v>
      </c>
      <c r="K1439" s="10" t="s">
        <v>126</v>
      </c>
      <c r="L1439" s="10" t="s">
        <v>127</v>
      </c>
      <c r="M1439" s="10" t="s">
        <v>128</v>
      </c>
      <c r="N1439" s="10"/>
      <c r="O1439" s="10" t="s">
        <v>129</v>
      </c>
      <c r="P1439" s="10" t="s">
        <v>130</v>
      </c>
      <c r="Q1439" s="10"/>
      <c r="R1439" s="10" t="s">
        <v>131</v>
      </c>
      <c r="S1439" s="10" t="s">
        <v>121</v>
      </c>
      <c r="T1439" s="10" t="s">
        <v>132</v>
      </c>
    </row>
    <row r="1440" spans="1:20" x14ac:dyDescent="0.35">
      <c r="A1440" s="10"/>
      <c r="B1440" s="10"/>
      <c r="C1440" s="10">
        <v>5</v>
      </c>
      <c r="D1440" s="10" t="s">
        <v>89</v>
      </c>
      <c r="E1440" s="10"/>
      <c r="F1440" s="10"/>
      <c r="G1440" s="10"/>
      <c r="H1440" s="10"/>
      <c r="I1440" s="10"/>
      <c r="J1440" s="10"/>
      <c r="K1440" s="10"/>
      <c r="L1440" s="10"/>
      <c r="M1440" s="10"/>
      <c r="N1440" s="10"/>
      <c r="O1440" s="10"/>
      <c r="P1440" s="10"/>
      <c r="Q1440" s="10"/>
      <c r="R1440" s="10"/>
      <c r="S1440" s="10"/>
      <c r="T1440" s="10"/>
    </row>
    <row r="1441" spans="1:20" x14ac:dyDescent="0.35">
      <c r="A1441" s="10" t="s">
        <v>118</v>
      </c>
      <c r="B1441" s="10" t="s">
        <v>119</v>
      </c>
      <c r="C1441" s="10" t="s">
        <v>120</v>
      </c>
      <c r="D1441" s="10" t="s">
        <v>121</v>
      </c>
      <c r="E1441" s="10" t="s">
        <v>122</v>
      </c>
      <c r="F1441" s="10" t="s">
        <v>123</v>
      </c>
      <c r="G1441" s="10" t="s">
        <v>124</v>
      </c>
      <c r="H1441" s="10" t="s">
        <v>2</v>
      </c>
      <c r="I1441" s="10" t="s">
        <v>125</v>
      </c>
      <c r="J1441" s="10" t="s">
        <v>106</v>
      </c>
      <c r="K1441" s="10" t="s">
        <v>126</v>
      </c>
      <c r="L1441" s="10" t="s">
        <v>127</v>
      </c>
      <c r="M1441" s="10" t="s">
        <v>128</v>
      </c>
      <c r="N1441" s="10"/>
      <c r="O1441" s="10" t="s">
        <v>129</v>
      </c>
      <c r="P1441" s="10" t="s">
        <v>130</v>
      </c>
      <c r="Q1441" s="10"/>
      <c r="R1441" s="10" t="s">
        <v>131</v>
      </c>
      <c r="S1441" s="10" t="s">
        <v>121</v>
      </c>
      <c r="T1441" s="10" t="s">
        <v>132</v>
      </c>
    </row>
    <row r="1442" spans="1:20" x14ac:dyDescent="0.35">
      <c r="A1442" s="10"/>
      <c r="B1442" s="10"/>
      <c r="C1442" s="10">
        <v>5</v>
      </c>
      <c r="D1442" s="10" t="s">
        <v>90</v>
      </c>
      <c r="E1442" s="10"/>
      <c r="F1442" s="10"/>
      <c r="G1442" s="10"/>
      <c r="H1442" s="10"/>
      <c r="I1442" s="10"/>
      <c r="J1442" s="10"/>
      <c r="K1442" s="10"/>
      <c r="L1442" s="10"/>
      <c r="M1442" s="10"/>
      <c r="N1442" s="10"/>
      <c r="O1442" s="10"/>
      <c r="P1442" s="10"/>
      <c r="Q1442" s="10"/>
      <c r="R1442" s="10"/>
      <c r="S1442" s="10"/>
      <c r="T1442" s="10"/>
    </row>
    <row r="1443" spans="1:20" x14ac:dyDescent="0.35">
      <c r="A1443" s="10" t="s">
        <v>118</v>
      </c>
      <c r="B1443" s="10" t="s">
        <v>119</v>
      </c>
      <c r="C1443" s="10" t="s">
        <v>120</v>
      </c>
      <c r="D1443" s="10" t="s">
        <v>121</v>
      </c>
      <c r="E1443" s="10" t="s">
        <v>122</v>
      </c>
      <c r="F1443" s="10" t="s">
        <v>123</v>
      </c>
      <c r="G1443" s="10" t="s">
        <v>124</v>
      </c>
      <c r="H1443" s="10" t="s">
        <v>2</v>
      </c>
      <c r="I1443" s="10" t="s">
        <v>125</v>
      </c>
      <c r="J1443" s="10" t="s">
        <v>106</v>
      </c>
      <c r="K1443" s="10" t="s">
        <v>126</v>
      </c>
      <c r="L1443" s="10" t="s">
        <v>127</v>
      </c>
      <c r="M1443" s="10" t="s">
        <v>128</v>
      </c>
      <c r="N1443" s="10"/>
      <c r="O1443" s="10" t="s">
        <v>129</v>
      </c>
      <c r="P1443" s="10" t="s">
        <v>130</v>
      </c>
      <c r="Q1443" s="10"/>
      <c r="R1443" s="10" t="s">
        <v>131</v>
      </c>
      <c r="S1443" s="10" t="s">
        <v>121</v>
      </c>
      <c r="T1443" s="10" t="s">
        <v>132</v>
      </c>
    </row>
    <row r="1444" spans="1:20" x14ac:dyDescent="0.35">
      <c r="A1444" s="10"/>
      <c r="B1444" s="10"/>
      <c r="C1444" s="10">
        <v>5</v>
      </c>
      <c r="D1444" s="10" t="s">
        <v>91</v>
      </c>
      <c r="E1444" s="10"/>
      <c r="F1444" s="10"/>
      <c r="G1444" s="10"/>
      <c r="H1444" s="10"/>
      <c r="I1444" s="10"/>
      <c r="J1444" s="10"/>
      <c r="K1444" s="10"/>
      <c r="L1444" s="10"/>
      <c r="M1444" s="10"/>
      <c r="N1444" s="10"/>
      <c r="O1444" s="10"/>
      <c r="P1444" s="10"/>
      <c r="Q1444" s="10"/>
      <c r="R1444" s="10"/>
      <c r="S1444" s="10"/>
      <c r="T1444" s="10"/>
    </row>
    <row r="1445" spans="1:20" x14ac:dyDescent="0.35">
      <c r="A1445" s="10" t="s">
        <v>118</v>
      </c>
      <c r="B1445" s="10" t="s">
        <v>119</v>
      </c>
      <c r="C1445" s="10" t="s">
        <v>120</v>
      </c>
      <c r="D1445" s="10" t="s">
        <v>121</v>
      </c>
      <c r="E1445" s="10" t="s">
        <v>122</v>
      </c>
      <c r="F1445" s="10" t="s">
        <v>123</v>
      </c>
      <c r="G1445" s="10" t="s">
        <v>124</v>
      </c>
      <c r="H1445" s="10" t="s">
        <v>2</v>
      </c>
      <c r="I1445" s="10" t="s">
        <v>125</v>
      </c>
      <c r="J1445" s="10" t="s">
        <v>106</v>
      </c>
      <c r="K1445" s="10" t="s">
        <v>126</v>
      </c>
      <c r="L1445" s="10" t="s">
        <v>127</v>
      </c>
      <c r="M1445" s="10" t="s">
        <v>128</v>
      </c>
      <c r="N1445" s="10"/>
      <c r="O1445" s="10" t="s">
        <v>129</v>
      </c>
      <c r="P1445" s="10" t="s">
        <v>130</v>
      </c>
      <c r="Q1445" s="10"/>
      <c r="R1445" s="10" t="s">
        <v>131</v>
      </c>
      <c r="S1445" s="10" t="s">
        <v>121</v>
      </c>
      <c r="T1445" s="10" t="s">
        <v>132</v>
      </c>
    </row>
    <row r="1446" spans="1:20" x14ac:dyDescent="0.35">
      <c r="A1446" s="10"/>
      <c r="B1446" s="10"/>
      <c r="C1446" s="10">
        <v>5</v>
      </c>
      <c r="D1446" s="10" t="s">
        <v>92</v>
      </c>
      <c r="E1446" s="10"/>
      <c r="F1446" s="10"/>
      <c r="G1446" s="10"/>
      <c r="H1446" s="10"/>
      <c r="I1446" s="10"/>
      <c r="J1446" s="10"/>
      <c r="K1446" s="10"/>
      <c r="L1446" s="10"/>
      <c r="M1446" s="10"/>
      <c r="N1446" s="10"/>
      <c r="O1446" s="10"/>
      <c r="P1446" s="10"/>
      <c r="Q1446" s="10"/>
      <c r="R1446" s="10"/>
      <c r="S1446" s="10"/>
      <c r="T1446" s="10"/>
    </row>
    <row r="1447" spans="1:20" x14ac:dyDescent="0.35">
      <c r="A1447" s="10" t="s">
        <v>118</v>
      </c>
      <c r="B1447" s="10" t="s">
        <v>119</v>
      </c>
      <c r="C1447" s="10" t="s">
        <v>120</v>
      </c>
      <c r="D1447" s="10" t="s">
        <v>121</v>
      </c>
      <c r="E1447" s="10" t="s">
        <v>122</v>
      </c>
      <c r="F1447" s="10" t="s">
        <v>123</v>
      </c>
      <c r="G1447" s="10" t="s">
        <v>124</v>
      </c>
      <c r="H1447" s="10" t="s">
        <v>2</v>
      </c>
      <c r="I1447" s="10" t="s">
        <v>125</v>
      </c>
      <c r="J1447" s="10" t="s">
        <v>106</v>
      </c>
      <c r="K1447" s="10" t="s">
        <v>126</v>
      </c>
      <c r="L1447" s="10" t="s">
        <v>127</v>
      </c>
      <c r="M1447" s="10" t="s">
        <v>128</v>
      </c>
      <c r="N1447" s="10"/>
      <c r="O1447" s="10" t="s">
        <v>129</v>
      </c>
      <c r="P1447" s="10" t="s">
        <v>130</v>
      </c>
      <c r="Q1447" s="10"/>
      <c r="R1447" s="10" t="s">
        <v>131</v>
      </c>
      <c r="S1447" s="10" t="s">
        <v>121</v>
      </c>
      <c r="T1447" s="10" t="s">
        <v>132</v>
      </c>
    </row>
    <row r="1448" spans="1:20" x14ac:dyDescent="0.35">
      <c r="A1448" s="10"/>
      <c r="B1448" s="10"/>
      <c r="C1448" s="10">
        <v>5</v>
      </c>
      <c r="D1448" s="10" t="s">
        <v>93</v>
      </c>
      <c r="E1448" s="10"/>
      <c r="F1448" s="10"/>
      <c r="G1448" s="10"/>
      <c r="H1448" s="10"/>
      <c r="I1448" s="10"/>
      <c r="J1448" s="10"/>
      <c r="K1448" s="10"/>
      <c r="L1448" s="10"/>
      <c r="M1448" s="10"/>
      <c r="N1448" s="10"/>
      <c r="O1448" s="10"/>
      <c r="P1448" s="10"/>
      <c r="Q1448" s="10"/>
      <c r="R1448" s="10"/>
      <c r="S1448" s="10"/>
      <c r="T1448" s="10"/>
    </row>
    <row r="1449" spans="1:20" x14ac:dyDescent="0.35">
      <c r="A1449" s="10" t="s">
        <v>118</v>
      </c>
      <c r="B1449" s="10" t="s">
        <v>119</v>
      </c>
      <c r="C1449" s="10" t="s">
        <v>120</v>
      </c>
      <c r="D1449" s="10" t="s">
        <v>121</v>
      </c>
      <c r="E1449" s="10" t="s">
        <v>122</v>
      </c>
      <c r="F1449" s="10" t="s">
        <v>123</v>
      </c>
      <c r="G1449" s="10" t="s">
        <v>124</v>
      </c>
      <c r="H1449" s="10" t="s">
        <v>2</v>
      </c>
      <c r="I1449" s="10" t="s">
        <v>125</v>
      </c>
      <c r="J1449" s="10" t="s">
        <v>106</v>
      </c>
      <c r="K1449" s="10" t="s">
        <v>126</v>
      </c>
      <c r="L1449" s="10" t="s">
        <v>127</v>
      </c>
      <c r="M1449" s="10" t="s">
        <v>128</v>
      </c>
      <c r="N1449" s="10"/>
      <c r="O1449" s="10" t="s">
        <v>129</v>
      </c>
      <c r="P1449" s="10" t="s">
        <v>130</v>
      </c>
      <c r="Q1449" s="10"/>
      <c r="R1449" s="10" t="s">
        <v>131</v>
      </c>
      <c r="S1449" s="10" t="s">
        <v>121</v>
      </c>
      <c r="T1449" s="10" t="s">
        <v>132</v>
      </c>
    </row>
    <row r="1450" spans="1:20" x14ac:dyDescent="0.35">
      <c r="A1450" s="10"/>
      <c r="B1450" s="10"/>
      <c r="C1450" s="10">
        <v>5</v>
      </c>
      <c r="D1450" s="10" t="s">
        <v>94</v>
      </c>
      <c r="E1450" s="10"/>
      <c r="F1450" s="10"/>
      <c r="G1450" s="10"/>
      <c r="H1450" s="10"/>
      <c r="I1450" s="10"/>
      <c r="J1450" s="10"/>
      <c r="K1450" s="10"/>
      <c r="L1450" s="10"/>
      <c r="M1450" s="10"/>
      <c r="N1450" s="10"/>
      <c r="O1450" s="10"/>
      <c r="P1450" s="10"/>
      <c r="Q1450" s="10"/>
      <c r="R1450" s="10"/>
      <c r="S1450" s="10"/>
      <c r="T1450" s="10"/>
    </row>
    <row r="1451" spans="1:20" x14ac:dyDescent="0.35">
      <c r="A1451" s="10" t="s">
        <v>118</v>
      </c>
      <c r="B1451" s="10" t="s">
        <v>119</v>
      </c>
      <c r="C1451" s="10" t="s">
        <v>120</v>
      </c>
      <c r="D1451" s="10" t="s">
        <v>121</v>
      </c>
      <c r="E1451" s="10" t="s">
        <v>122</v>
      </c>
      <c r="F1451" s="10" t="s">
        <v>123</v>
      </c>
      <c r="G1451" s="10" t="s">
        <v>124</v>
      </c>
      <c r="H1451" s="10" t="s">
        <v>2</v>
      </c>
      <c r="I1451" s="10" t="s">
        <v>125</v>
      </c>
      <c r="J1451" s="10" t="s">
        <v>106</v>
      </c>
      <c r="K1451" s="10" t="s">
        <v>126</v>
      </c>
      <c r="L1451" s="10" t="s">
        <v>127</v>
      </c>
      <c r="M1451" s="10" t="s">
        <v>128</v>
      </c>
      <c r="N1451" s="10"/>
      <c r="O1451" s="10" t="s">
        <v>129</v>
      </c>
      <c r="P1451" s="10" t="s">
        <v>130</v>
      </c>
      <c r="Q1451" s="10"/>
      <c r="R1451" s="10" t="s">
        <v>131</v>
      </c>
      <c r="S1451" s="10" t="s">
        <v>121</v>
      </c>
      <c r="T1451" s="10" t="s">
        <v>132</v>
      </c>
    </row>
    <row r="1452" spans="1:20" x14ac:dyDescent="0.35">
      <c r="A1452" s="10"/>
      <c r="B1452" s="10"/>
      <c r="C1452" s="10">
        <v>5</v>
      </c>
      <c r="D1452" s="10" t="s">
        <v>95</v>
      </c>
      <c r="E1452" s="10"/>
      <c r="F1452" s="10"/>
      <c r="G1452" s="10"/>
      <c r="H1452" s="10"/>
      <c r="I1452" s="10"/>
      <c r="J1452" s="10"/>
      <c r="K1452" s="10"/>
      <c r="L1452" s="10"/>
      <c r="M1452" s="10"/>
      <c r="N1452" s="10"/>
      <c r="O1452" s="10"/>
      <c r="P1452" s="10"/>
      <c r="Q1452" s="10"/>
      <c r="R1452" s="10"/>
      <c r="S1452" s="10"/>
      <c r="T1452" s="10"/>
    </row>
    <row r="1453" spans="1:20" x14ac:dyDescent="0.35">
      <c r="A1453" s="10" t="s">
        <v>118</v>
      </c>
      <c r="B1453" s="10" t="s">
        <v>119</v>
      </c>
      <c r="C1453" s="10" t="s">
        <v>120</v>
      </c>
      <c r="D1453" s="10" t="s">
        <v>121</v>
      </c>
      <c r="E1453" s="10" t="s">
        <v>122</v>
      </c>
      <c r="F1453" s="10" t="s">
        <v>123</v>
      </c>
      <c r="G1453" s="10" t="s">
        <v>124</v>
      </c>
      <c r="H1453" s="10" t="s">
        <v>2</v>
      </c>
      <c r="I1453" s="10" t="s">
        <v>125</v>
      </c>
      <c r="J1453" s="10" t="s">
        <v>106</v>
      </c>
      <c r="K1453" s="10" t="s">
        <v>126</v>
      </c>
      <c r="L1453" s="10" t="s">
        <v>127</v>
      </c>
      <c r="M1453" s="10" t="s">
        <v>128</v>
      </c>
      <c r="N1453" s="10"/>
      <c r="O1453" s="10" t="s">
        <v>129</v>
      </c>
      <c r="P1453" s="10" t="s">
        <v>130</v>
      </c>
      <c r="Q1453" s="10"/>
      <c r="R1453" s="10" t="s">
        <v>131</v>
      </c>
      <c r="S1453" s="10" t="s">
        <v>121</v>
      </c>
      <c r="T1453" s="10" t="s">
        <v>132</v>
      </c>
    </row>
    <row r="1454" spans="1:20" x14ac:dyDescent="0.35">
      <c r="A1454" s="10"/>
      <c r="B1454" s="10"/>
      <c r="C1454" s="10">
        <v>5</v>
      </c>
      <c r="D1454" s="10" t="s">
        <v>96</v>
      </c>
      <c r="E1454" s="10"/>
      <c r="F1454" s="10"/>
      <c r="G1454" s="10"/>
      <c r="H1454" s="10"/>
      <c r="I1454" s="10"/>
      <c r="J1454" s="10"/>
      <c r="K1454" s="10"/>
      <c r="L1454" s="10"/>
      <c r="M1454" s="10"/>
      <c r="N1454" s="10"/>
      <c r="O1454" s="10"/>
      <c r="P1454" s="10"/>
      <c r="Q1454" s="10"/>
      <c r="R1454" s="10"/>
      <c r="S1454" s="10"/>
      <c r="T1454" s="10"/>
    </row>
    <row r="1455" spans="1:20" x14ac:dyDescent="0.35">
      <c r="A1455" s="10" t="s">
        <v>118</v>
      </c>
      <c r="B1455" s="10" t="s">
        <v>119</v>
      </c>
      <c r="C1455" s="10" t="s">
        <v>120</v>
      </c>
      <c r="D1455" s="10" t="s">
        <v>121</v>
      </c>
      <c r="E1455" s="10" t="s">
        <v>122</v>
      </c>
      <c r="F1455" s="10" t="s">
        <v>123</v>
      </c>
      <c r="G1455" s="10" t="s">
        <v>124</v>
      </c>
      <c r="H1455" s="10" t="s">
        <v>2</v>
      </c>
      <c r="I1455" s="10" t="s">
        <v>125</v>
      </c>
      <c r="J1455" s="10" t="s">
        <v>106</v>
      </c>
      <c r="K1455" s="10" t="s">
        <v>126</v>
      </c>
      <c r="L1455" s="10" t="s">
        <v>127</v>
      </c>
      <c r="M1455" s="10" t="s">
        <v>128</v>
      </c>
      <c r="N1455" s="10"/>
      <c r="O1455" s="10" t="s">
        <v>129</v>
      </c>
      <c r="P1455" s="10" t="s">
        <v>130</v>
      </c>
      <c r="Q1455" s="10"/>
      <c r="R1455" s="10" t="s">
        <v>131</v>
      </c>
      <c r="S1455" s="10" t="s">
        <v>121</v>
      </c>
      <c r="T1455" s="10" t="s">
        <v>132</v>
      </c>
    </row>
    <row r="1456" spans="1:20" x14ac:dyDescent="0.35">
      <c r="A1456" s="10"/>
      <c r="B1456" s="10"/>
      <c r="C1456" s="10">
        <v>5</v>
      </c>
      <c r="D1456" s="10" t="s">
        <v>97</v>
      </c>
      <c r="E1456" s="10"/>
      <c r="F1456" s="10"/>
      <c r="G1456" s="10"/>
      <c r="H1456" s="10"/>
      <c r="I1456" s="10"/>
      <c r="J1456" s="10"/>
      <c r="K1456" s="10"/>
      <c r="L1456" s="10"/>
      <c r="M1456" s="10"/>
      <c r="N1456" s="10"/>
      <c r="O1456" s="10"/>
      <c r="P1456" s="10"/>
      <c r="Q1456" s="10"/>
      <c r="R1456" s="10"/>
      <c r="S1456" s="10"/>
      <c r="T1456" s="10"/>
    </row>
    <row r="1457" spans="1:20" x14ac:dyDescent="0.35">
      <c r="A1457" s="10" t="s">
        <v>118</v>
      </c>
      <c r="B1457" s="10" t="s">
        <v>119</v>
      </c>
      <c r="C1457" s="10" t="s">
        <v>120</v>
      </c>
      <c r="D1457" s="10" t="s">
        <v>121</v>
      </c>
      <c r="E1457" s="10" t="s">
        <v>122</v>
      </c>
      <c r="F1457" s="10" t="s">
        <v>123</v>
      </c>
      <c r="G1457" s="10" t="s">
        <v>124</v>
      </c>
      <c r="H1457" s="10" t="s">
        <v>2</v>
      </c>
      <c r="I1457" s="10" t="s">
        <v>125</v>
      </c>
      <c r="J1457" s="10" t="s">
        <v>106</v>
      </c>
      <c r="K1457" s="10" t="s">
        <v>126</v>
      </c>
      <c r="L1457" s="10" t="s">
        <v>127</v>
      </c>
      <c r="M1457" s="10" t="s">
        <v>128</v>
      </c>
      <c r="N1457" s="10"/>
      <c r="O1457" s="10" t="s">
        <v>129</v>
      </c>
      <c r="P1457" s="10" t="s">
        <v>130</v>
      </c>
      <c r="Q1457" s="10"/>
      <c r="R1457" s="10" t="s">
        <v>131</v>
      </c>
      <c r="S1457" s="10" t="s">
        <v>121</v>
      </c>
      <c r="T1457" s="10" t="s">
        <v>132</v>
      </c>
    </row>
    <row r="1458" spans="1:20" x14ac:dyDescent="0.35">
      <c r="A1458" s="10"/>
      <c r="B1458" s="10"/>
      <c r="C1458" s="10">
        <v>5</v>
      </c>
      <c r="D1458" s="10" t="s">
        <v>98</v>
      </c>
      <c r="E1458" s="10"/>
      <c r="F1458" s="10"/>
      <c r="G1458" s="10"/>
      <c r="H1458" s="10"/>
      <c r="I1458" s="10"/>
      <c r="J1458" s="10"/>
      <c r="K1458" s="10"/>
      <c r="L1458" s="10"/>
      <c r="M1458" s="10"/>
      <c r="N1458" s="10"/>
      <c r="O1458" s="10"/>
      <c r="P1458" s="10"/>
      <c r="Q1458" s="10"/>
      <c r="R1458" s="10"/>
      <c r="S1458" s="10"/>
      <c r="T1458" s="10"/>
    </row>
    <row r="1459" spans="1:20" x14ac:dyDescent="0.35">
      <c r="A1459" s="10" t="s">
        <v>118</v>
      </c>
      <c r="B1459" s="10" t="s">
        <v>119</v>
      </c>
      <c r="C1459" s="10" t="s">
        <v>120</v>
      </c>
      <c r="D1459" s="10" t="s">
        <v>121</v>
      </c>
      <c r="E1459" s="10" t="s">
        <v>122</v>
      </c>
      <c r="F1459" s="10" t="s">
        <v>123</v>
      </c>
      <c r="G1459" s="10" t="s">
        <v>124</v>
      </c>
      <c r="H1459" s="10" t="s">
        <v>2</v>
      </c>
      <c r="I1459" s="10" t="s">
        <v>125</v>
      </c>
      <c r="J1459" s="10" t="s">
        <v>106</v>
      </c>
      <c r="K1459" s="10" t="s">
        <v>126</v>
      </c>
      <c r="L1459" s="10" t="s">
        <v>127</v>
      </c>
      <c r="M1459" s="10" t="s">
        <v>128</v>
      </c>
      <c r="N1459" s="10"/>
      <c r="O1459" s="10" t="s">
        <v>129</v>
      </c>
      <c r="P1459" s="10" t="s">
        <v>130</v>
      </c>
      <c r="Q1459" s="10"/>
      <c r="R1459" s="10" t="s">
        <v>131</v>
      </c>
      <c r="S1459" s="10" t="s">
        <v>121</v>
      </c>
      <c r="T1459" s="10" t="s">
        <v>132</v>
      </c>
    </row>
    <row r="1460" spans="1:20" x14ac:dyDescent="0.35">
      <c r="A1460" s="10"/>
      <c r="B1460" s="10"/>
      <c r="C1460" s="10">
        <v>5</v>
      </c>
      <c r="D1460" s="10" t="s">
        <v>99</v>
      </c>
      <c r="E1460" s="10"/>
      <c r="F1460" s="10"/>
      <c r="G1460" s="10"/>
      <c r="H1460" s="10"/>
      <c r="I1460" s="10"/>
      <c r="J1460" s="10"/>
      <c r="K1460" s="10"/>
      <c r="L1460" s="10"/>
      <c r="M1460" s="10"/>
      <c r="N1460" s="10"/>
      <c r="O1460" s="10"/>
      <c r="P1460" s="10"/>
      <c r="Q1460" s="10"/>
      <c r="R1460" s="10"/>
      <c r="S1460" s="10"/>
      <c r="T1460" s="10"/>
    </row>
    <row r="1461" spans="1:20" x14ac:dyDescent="0.35">
      <c r="A1461" s="10" t="s">
        <v>118</v>
      </c>
      <c r="B1461" s="10" t="s">
        <v>119</v>
      </c>
      <c r="C1461" s="10" t="s">
        <v>120</v>
      </c>
      <c r="D1461" s="10" t="s">
        <v>121</v>
      </c>
      <c r="E1461" s="10" t="s">
        <v>122</v>
      </c>
      <c r="F1461" s="10" t="s">
        <v>123</v>
      </c>
      <c r="G1461" s="10" t="s">
        <v>124</v>
      </c>
      <c r="H1461" s="10" t="s">
        <v>2</v>
      </c>
      <c r="I1461" s="10" t="s">
        <v>125</v>
      </c>
      <c r="J1461" s="10" t="s">
        <v>106</v>
      </c>
      <c r="K1461" s="10" t="s">
        <v>126</v>
      </c>
      <c r="L1461" s="10" t="s">
        <v>127</v>
      </c>
      <c r="M1461" s="10" t="s">
        <v>128</v>
      </c>
      <c r="N1461" s="10"/>
      <c r="O1461" s="10" t="s">
        <v>129</v>
      </c>
      <c r="P1461" s="10" t="s">
        <v>130</v>
      </c>
      <c r="Q1461" s="10"/>
      <c r="R1461" s="10" t="s">
        <v>131</v>
      </c>
      <c r="S1461" s="10" t="s">
        <v>121</v>
      </c>
      <c r="T1461" s="10" t="s">
        <v>132</v>
      </c>
    </row>
    <row r="1462" spans="1:20" x14ac:dyDescent="0.35">
      <c r="A1462" s="10"/>
      <c r="B1462" s="10"/>
      <c r="C1462" s="10">
        <v>5</v>
      </c>
      <c r="D1462" s="10" t="s">
        <v>100</v>
      </c>
      <c r="E1462" s="10"/>
      <c r="F1462" s="10"/>
      <c r="G1462" s="10"/>
      <c r="H1462" s="10"/>
      <c r="I1462" s="10"/>
      <c r="J1462" s="10"/>
      <c r="K1462" s="10"/>
      <c r="L1462" s="10"/>
      <c r="M1462" s="10"/>
      <c r="N1462" s="10"/>
      <c r="O1462" s="10"/>
      <c r="P1462" s="10"/>
      <c r="Q1462" s="10"/>
      <c r="R1462" s="10"/>
      <c r="S1462" s="10"/>
      <c r="T1462" s="10"/>
    </row>
    <row r="1463" spans="1:20" x14ac:dyDescent="0.35">
      <c r="A1463" s="10" t="s">
        <v>118</v>
      </c>
      <c r="B1463" s="10" t="s">
        <v>119</v>
      </c>
      <c r="C1463" s="10" t="s">
        <v>120</v>
      </c>
      <c r="D1463" s="10" t="s">
        <v>121</v>
      </c>
      <c r="E1463" s="10" t="s">
        <v>122</v>
      </c>
      <c r="F1463" s="10" t="s">
        <v>123</v>
      </c>
      <c r="G1463" s="10" t="s">
        <v>124</v>
      </c>
      <c r="H1463" s="10" t="s">
        <v>2</v>
      </c>
      <c r="I1463" s="10" t="s">
        <v>125</v>
      </c>
      <c r="J1463" s="10" t="s">
        <v>106</v>
      </c>
      <c r="K1463" s="10" t="s">
        <v>126</v>
      </c>
      <c r="L1463" s="10" t="s">
        <v>127</v>
      </c>
      <c r="M1463" s="10" t="s">
        <v>128</v>
      </c>
      <c r="N1463" s="10"/>
      <c r="O1463" s="10" t="s">
        <v>129</v>
      </c>
      <c r="P1463" s="10" t="s">
        <v>130</v>
      </c>
      <c r="Q1463" s="10"/>
      <c r="R1463" s="10" t="s">
        <v>131</v>
      </c>
      <c r="S1463" s="10" t="s">
        <v>121</v>
      </c>
      <c r="T1463" s="10" t="s">
        <v>132</v>
      </c>
    </row>
    <row r="1464" spans="1:20" x14ac:dyDescent="0.35">
      <c r="A1464" s="10"/>
      <c r="B1464" s="10"/>
      <c r="C1464" s="10">
        <v>5</v>
      </c>
      <c r="D1464" s="10" t="s">
        <v>101</v>
      </c>
      <c r="E1464" s="10"/>
      <c r="F1464" s="10"/>
      <c r="G1464" s="10"/>
      <c r="H1464" s="10"/>
      <c r="I1464" s="10"/>
      <c r="J1464" s="10"/>
      <c r="K1464" s="10"/>
      <c r="L1464" s="10"/>
      <c r="M1464" s="10"/>
      <c r="N1464" s="10"/>
      <c r="O1464" s="10"/>
      <c r="P1464" s="10"/>
      <c r="Q1464" s="10"/>
      <c r="R1464" s="10"/>
      <c r="S1464" s="10"/>
      <c r="T1464" s="10"/>
    </row>
    <row r="1465" spans="1:20" x14ac:dyDescent="0.35">
      <c r="A1465" s="10" t="s">
        <v>118</v>
      </c>
      <c r="B1465" s="10" t="s">
        <v>119</v>
      </c>
      <c r="C1465" s="10" t="s">
        <v>120</v>
      </c>
      <c r="D1465" s="10" t="s">
        <v>121</v>
      </c>
      <c r="E1465" s="10" t="s">
        <v>122</v>
      </c>
      <c r="F1465" s="10" t="s">
        <v>123</v>
      </c>
      <c r="G1465" s="10" t="s">
        <v>124</v>
      </c>
      <c r="H1465" s="10" t="s">
        <v>2</v>
      </c>
      <c r="I1465" s="10" t="s">
        <v>125</v>
      </c>
      <c r="J1465" s="10" t="s">
        <v>106</v>
      </c>
      <c r="K1465" s="10" t="s">
        <v>126</v>
      </c>
      <c r="L1465" s="10" t="s">
        <v>127</v>
      </c>
      <c r="M1465" s="10" t="s">
        <v>128</v>
      </c>
      <c r="N1465" s="10"/>
      <c r="O1465" s="10" t="s">
        <v>129</v>
      </c>
      <c r="P1465" s="10" t="s">
        <v>130</v>
      </c>
      <c r="Q1465" s="10"/>
      <c r="R1465" s="10" t="s">
        <v>131</v>
      </c>
      <c r="S1465" s="10" t="s">
        <v>121</v>
      </c>
      <c r="T1465" s="10" t="s">
        <v>132</v>
      </c>
    </row>
    <row r="1466" spans="1:20" x14ac:dyDescent="0.35">
      <c r="A1466" s="10"/>
      <c r="B1466" s="10"/>
      <c r="C1466" s="10">
        <v>5</v>
      </c>
      <c r="D1466" s="10" t="s">
        <v>102</v>
      </c>
      <c r="E1466" s="10"/>
      <c r="F1466" s="10"/>
      <c r="G1466" s="10"/>
      <c r="H1466" s="10"/>
      <c r="I1466" s="10"/>
      <c r="J1466" s="10"/>
      <c r="K1466" s="10"/>
      <c r="L1466" s="10"/>
      <c r="M1466" s="10"/>
      <c r="N1466" s="10"/>
      <c r="O1466" s="10"/>
      <c r="P1466" s="10"/>
      <c r="Q1466" s="10"/>
      <c r="R1466" s="10"/>
      <c r="S1466" s="10"/>
      <c r="T1466" s="10"/>
    </row>
    <row r="1467" spans="1:20" x14ac:dyDescent="0.3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  <c r="P1467" s="8"/>
      <c r="Q1467" s="8"/>
      <c r="R1467" s="8"/>
      <c r="S1467" s="8"/>
      <c r="T1467" s="8"/>
    </row>
    <row r="1468" spans="1:20" x14ac:dyDescent="0.35">
      <c r="A1468" s="10" t="s">
        <v>118</v>
      </c>
      <c r="B1468" s="10" t="s">
        <v>119</v>
      </c>
      <c r="C1468" s="10" t="s">
        <v>120</v>
      </c>
      <c r="D1468" s="10" t="s">
        <v>121</v>
      </c>
      <c r="E1468" s="10" t="s">
        <v>122</v>
      </c>
      <c r="F1468" s="10" t="s">
        <v>123</v>
      </c>
      <c r="G1468" s="10" t="s">
        <v>124</v>
      </c>
      <c r="H1468" s="10" t="s">
        <v>2</v>
      </c>
      <c r="I1468" s="10" t="s">
        <v>125</v>
      </c>
      <c r="J1468" s="10" t="s">
        <v>106</v>
      </c>
      <c r="K1468" s="10" t="s">
        <v>126</v>
      </c>
      <c r="L1468" s="10" t="s">
        <v>127</v>
      </c>
      <c r="M1468" s="10" t="s">
        <v>128</v>
      </c>
      <c r="N1468" s="10"/>
      <c r="O1468" s="10" t="s">
        <v>129</v>
      </c>
      <c r="P1468" s="10" t="s">
        <v>130</v>
      </c>
      <c r="Q1468" s="10"/>
      <c r="R1468" s="10" t="s">
        <v>131</v>
      </c>
      <c r="S1468" s="10" t="s">
        <v>121</v>
      </c>
      <c r="T1468" s="10" t="s">
        <v>132</v>
      </c>
    </row>
    <row r="1469" spans="1:20" x14ac:dyDescent="0.35">
      <c r="A1469" s="10"/>
      <c r="B1469" s="10"/>
      <c r="C1469" s="10">
        <v>6</v>
      </c>
      <c r="D1469" s="10" t="s">
        <v>24</v>
      </c>
      <c r="E1469" s="10"/>
      <c r="F1469" s="10"/>
      <c r="G1469" s="10"/>
      <c r="H1469" s="10"/>
      <c r="I1469" s="10"/>
      <c r="J1469" s="10"/>
      <c r="K1469" s="10"/>
      <c r="L1469" s="10"/>
      <c r="M1469" s="10"/>
      <c r="N1469" s="10"/>
      <c r="O1469" s="10"/>
      <c r="P1469" s="10"/>
      <c r="Q1469" s="10"/>
      <c r="R1469" s="10"/>
      <c r="S1469" s="10"/>
      <c r="T1469" s="10"/>
    </row>
    <row r="1470" spans="1:20" x14ac:dyDescent="0.35">
      <c r="A1470" s="10" t="s">
        <v>118</v>
      </c>
      <c r="B1470" s="10" t="s">
        <v>119</v>
      </c>
      <c r="C1470" s="10" t="s">
        <v>120</v>
      </c>
      <c r="D1470" s="10" t="s">
        <v>121</v>
      </c>
      <c r="E1470" s="10" t="s">
        <v>122</v>
      </c>
      <c r="F1470" s="10" t="s">
        <v>123</v>
      </c>
      <c r="G1470" s="10" t="s">
        <v>124</v>
      </c>
      <c r="H1470" s="10" t="s">
        <v>2</v>
      </c>
      <c r="I1470" s="10" t="s">
        <v>125</v>
      </c>
      <c r="J1470" s="10" t="s">
        <v>106</v>
      </c>
      <c r="K1470" s="10" t="s">
        <v>126</v>
      </c>
      <c r="L1470" s="10" t="s">
        <v>127</v>
      </c>
      <c r="M1470" s="10" t="s">
        <v>128</v>
      </c>
      <c r="N1470" s="10"/>
      <c r="O1470" s="10" t="s">
        <v>129</v>
      </c>
      <c r="P1470" s="10" t="s">
        <v>130</v>
      </c>
      <c r="Q1470" s="10"/>
      <c r="R1470" s="10" t="s">
        <v>131</v>
      </c>
      <c r="S1470" s="10" t="s">
        <v>121</v>
      </c>
      <c r="T1470" s="10" t="s">
        <v>132</v>
      </c>
    </row>
    <row r="1471" spans="1:20" x14ac:dyDescent="0.35">
      <c r="A1471" s="10"/>
      <c r="B1471" s="10"/>
      <c r="C1471" s="10">
        <v>6</v>
      </c>
      <c r="D1471" s="10" t="s">
        <v>25</v>
      </c>
      <c r="E1471" s="10"/>
      <c r="F1471" s="10"/>
      <c r="G1471" s="10"/>
      <c r="H1471" s="10"/>
      <c r="I1471" s="10"/>
      <c r="J1471" s="10"/>
      <c r="K1471" s="10"/>
      <c r="L1471" s="10"/>
      <c r="M1471" s="10"/>
      <c r="N1471" s="10"/>
      <c r="O1471" s="10"/>
      <c r="P1471" s="10"/>
      <c r="Q1471" s="10"/>
      <c r="R1471" s="10"/>
      <c r="S1471" s="10"/>
      <c r="T1471" s="10"/>
    </row>
    <row r="1472" spans="1:20" x14ac:dyDescent="0.35">
      <c r="A1472" s="10" t="s">
        <v>118</v>
      </c>
      <c r="B1472" s="10" t="s">
        <v>119</v>
      </c>
      <c r="C1472" s="10" t="s">
        <v>120</v>
      </c>
      <c r="D1472" s="10" t="s">
        <v>121</v>
      </c>
      <c r="E1472" s="10" t="s">
        <v>122</v>
      </c>
      <c r="F1472" s="10" t="s">
        <v>123</v>
      </c>
      <c r="G1472" s="10" t="s">
        <v>124</v>
      </c>
      <c r="H1472" s="10" t="s">
        <v>2</v>
      </c>
      <c r="I1472" s="10" t="s">
        <v>125</v>
      </c>
      <c r="J1472" s="10" t="s">
        <v>106</v>
      </c>
      <c r="K1472" s="10" t="s">
        <v>126</v>
      </c>
      <c r="L1472" s="10" t="s">
        <v>127</v>
      </c>
      <c r="M1472" s="10" t="s">
        <v>128</v>
      </c>
      <c r="N1472" s="10"/>
      <c r="O1472" s="10" t="s">
        <v>129</v>
      </c>
      <c r="P1472" s="10" t="s">
        <v>130</v>
      </c>
      <c r="Q1472" s="10"/>
      <c r="R1472" s="10" t="s">
        <v>131</v>
      </c>
      <c r="S1472" s="10" t="s">
        <v>121</v>
      </c>
      <c r="T1472" s="10" t="s">
        <v>132</v>
      </c>
    </row>
    <row r="1473" spans="1:20" x14ac:dyDescent="0.35">
      <c r="A1473" s="10"/>
      <c r="B1473" s="10"/>
      <c r="C1473" s="10">
        <v>6</v>
      </c>
      <c r="D1473" s="10" t="s">
        <v>26</v>
      </c>
      <c r="E1473" s="10"/>
      <c r="F1473" s="10"/>
      <c r="G1473" s="10"/>
      <c r="H1473" s="10"/>
      <c r="I1473" s="10"/>
      <c r="J1473" s="10"/>
      <c r="K1473" s="10"/>
      <c r="L1473" s="10"/>
      <c r="M1473" s="10"/>
      <c r="N1473" s="10"/>
      <c r="O1473" s="10"/>
      <c r="P1473" s="10"/>
      <c r="Q1473" s="10"/>
      <c r="R1473" s="10"/>
      <c r="S1473" s="10"/>
      <c r="T1473" s="10"/>
    </row>
    <row r="1474" spans="1:20" x14ac:dyDescent="0.35">
      <c r="A1474" s="10" t="s">
        <v>118</v>
      </c>
      <c r="B1474" s="10" t="s">
        <v>119</v>
      </c>
      <c r="C1474" s="10" t="s">
        <v>120</v>
      </c>
      <c r="D1474" s="10" t="s">
        <v>121</v>
      </c>
      <c r="E1474" s="10" t="s">
        <v>122</v>
      </c>
      <c r="F1474" s="10" t="s">
        <v>123</v>
      </c>
      <c r="G1474" s="10" t="s">
        <v>124</v>
      </c>
      <c r="H1474" s="10" t="s">
        <v>2</v>
      </c>
      <c r="I1474" s="10" t="s">
        <v>125</v>
      </c>
      <c r="J1474" s="10" t="s">
        <v>106</v>
      </c>
      <c r="K1474" s="10" t="s">
        <v>126</v>
      </c>
      <c r="L1474" s="10" t="s">
        <v>127</v>
      </c>
      <c r="M1474" s="10" t="s">
        <v>128</v>
      </c>
      <c r="N1474" s="10"/>
      <c r="O1474" s="10" t="s">
        <v>129</v>
      </c>
      <c r="P1474" s="10" t="s">
        <v>130</v>
      </c>
      <c r="Q1474" s="10"/>
      <c r="R1474" s="10" t="s">
        <v>131</v>
      </c>
      <c r="S1474" s="10" t="s">
        <v>121</v>
      </c>
      <c r="T1474" s="10" t="s">
        <v>132</v>
      </c>
    </row>
    <row r="1475" spans="1:20" x14ac:dyDescent="0.35">
      <c r="A1475" s="10"/>
      <c r="B1475" s="10"/>
      <c r="C1475" s="10">
        <v>6</v>
      </c>
      <c r="D1475" s="10" t="s">
        <v>27</v>
      </c>
      <c r="E1475" s="10"/>
      <c r="F1475" s="10"/>
      <c r="G1475" s="10"/>
      <c r="H1475" s="10"/>
      <c r="I1475" s="10"/>
      <c r="J1475" s="10"/>
      <c r="K1475" s="10"/>
      <c r="L1475" s="10"/>
      <c r="M1475" s="10"/>
      <c r="N1475" s="10"/>
      <c r="O1475" s="10"/>
      <c r="P1475" s="10"/>
      <c r="Q1475" s="10"/>
      <c r="R1475" s="10"/>
      <c r="S1475" s="10"/>
      <c r="T1475" s="10"/>
    </row>
    <row r="1476" spans="1:20" x14ac:dyDescent="0.35">
      <c r="A1476" s="10" t="s">
        <v>118</v>
      </c>
      <c r="B1476" s="10" t="s">
        <v>119</v>
      </c>
      <c r="C1476" s="10" t="s">
        <v>120</v>
      </c>
      <c r="D1476" s="10" t="s">
        <v>121</v>
      </c>
      <c r="E1476" s="10" t="s">
        <v>122</v>
      </c>
      <c r="F1476" s="10" t="s">
        <v>123</v>
      </c>
      <c r="G1476" s="10" t="s">
        <v>124</v>
      </c>
      <c r="H1476" s="10" t="s">
        <v>2</v>
      </c>
      <c r="I1476" s="10" t="s">
        <v>125</v>
      </c>
      <c r="J1476" s="10" t="s">
        <v>106</v>
      </c>
      <c r="K1476" s="10" t="s">
        <v>126</v>
      </c>
      <c r="L1476" s="10" t="s">
        <v>127</v>
      </c>
      <c r="M1476" s="10" t="s">
        <v>128</v>
      </c>
      <c r="N1476" s="10"/>
      <c r="O1476" s="10" t="s">
        <v>129</v>
      </c>
      <c r="P1476" s="10" t="s">
        <v>130</v>
      </c>
      <c r="Q1476" s="10"/>
      <c r="R1476" s="10" t="s">
        <v>131</v>
      </c>
      <c r="S1476" s="10" t="s">
        <v>121</v>
      </c>
      <c r="T1476" s="10" t="s">
        <v>132</v>
      </c>
    </row>
    <row r="1477" spans="1:20" x14ac:dyDescent="0.35">
      <c r="A1477" s="10"/>
      <c r="B1477" s="10"/>
      <c r="C1477" s="10">
        <v>6</v>
      </c>
      <c r="D1477" s="10" t="s">
        <v>28</v>
      </c>
      <c r="E1477" s="10"/>
      <c r="F1477" s="10"/>
      <c r="G1477" s="10"/>
      <c r="H1477" s="10"/>
      <c r="I1477" s="10"/>
      <c r="J1477" s="10"/>
      <c r="K1477" s="10"/>
      <c r="L1477" s="10"/>
      <c r="M1477" s="10"/>
      <c r="N1477" s="10"/>
      <c r="O1477" s="10"/>
      <c r="P1477" s="10"/>
      <c r="Q1477" s="10"/>
      <c r="R1477" s="10"/>
      <c r="S1477" s="10"/>
      <c r="T1477" s="10"/>
    </row>
    <row r="1478" spans="1:20" x14ac:dyDescent="0.35">
      <c r="A1478" s="10" t="s">
        <v>118</v>
      </c>
      <c r="B1478" s="10" t="s">
        <v>119</v>
      </c>
      <c r="C1478" s="10" t="s">
        <v>120</v>
      </c>
      <c r="D1478" s="10" t="s">
        <v>121</v>
      </c>
      <c r="E1478" s="10" t="s">
        <v>122</v>
      </c>
      <c r="F1478" s="10" t="s">
        <v>123</v>
      </c>
      <c r="G1478" s="10" t="s">
        <v>124</v>
      </c>
      <c r="H1478" s="10" t="s">
        <v>2</v>
      </c>
      <c r="I1478" s="10" t="s">
        <v>125</v>
      </c>
      <c r="J1478" s="10" t="s">
        <v>106</v>
      </c>
      <c r="K1478" s="10" t="s">
        <v>126</v>
      </c>
      <c r="L1478" s="10" t="s">
        <v>127</v>
      </c>
      <c r="M1478" s="10" t="s">
        <v>128</v>
      </c>
      <c r="N1478" s="10"/>
      <c r="O1478" s="10" t="s">
        <v>129</v>
      </c>
      <c r="P1478" s="10" t="s">
        <v>130</v>
      </c>
      <c r="Q1478" s="10"/>
      <c r="R1478" s="10" t="s">
        <v>131</v>
      </c>
      <c r="S1478" s="10" t="s">
        <v>121</v>
      </c>
      <c r="T1478" s="10" t="s">
        <v>132</v>
      </c>
    </row>
    <row r="1479" spans="1:20" x14ac:dyDescent="0.35">
      <c r="A1479" s="10"/>
      <c r="B1479" s="10"/>
      <c r="C1479" s="10">
        <v>6</v>
      </c>
      <c r="D1479" s="10" t="s">
        <v>29</v>
      </c>
      <c r="E1479" s="10"/>
      <c r="F1479" s="10"/>
      <c r="G1479" s="10"/>
      <c r="H1479" s="10"/>
      <c r="I1479" s="10"/>
      <c r="J1479" s="10"/>
      <c r="K1479" s="10"/>
      <c r="L1479" s="10"/>
      <c r="M1479" s="10"/>
      <c r="N1479" s="10"/>
      <c r="O1479" s="10"/>
      <c r="P1479" s="10"/>
      <c r="Q1479" s="10"/>
      <c r="R1479" s="10"/>
      <c r="S1479" s="10"/>
      <c r="T1479" s="10"/>
    </row>
    <row r="1480" spans="1:20" x14ac:dyDescent="0.35">
      <c r="A1480" s="10" t="s">
        <v>118</v>
      </c>
      <c r="B1480" s="10" t="s">
        <v>119</v>
      </c>
      <c r="C1480" s="10" t="s">
        <v>120</v>
      </c>
      <c r="D1480" s="10" t="s">
        <v>121</v>
      </c>
      <c r="E1480" s="10" t="s">
        <v>122</v>
      </c>
      <c r="F1480" s="10" t="s">
        <v>123</v>
      </c>
      <c r="G1480" s="10" t="s">
        <v>124</v>
      </c>
      <c r="H1480" s="10" t="s">
        <v>2</v>
      </c>
      <c r="I1480" s="10" t="s">
        <v>125</v>
      </c>
      <c r="J1480" s="10" t="s">
        <v>106</v>
      </c>
      <c r="K1480" s="10" t="s">
        <v>126</v>
      </c>
      <c r="L1480" s="10" t="s">
        <v>127</v>
      </c>
      <c r="M1480" s="10" t="s">
        <v>128</v>
      </c>
      <c r="N1480" s="10"/>
      <c r="O1480" s="10" t="s">
        <v>129</v>
      </c>
      <c r="P1480" s="10" t="s">
        <v>130</v>
      </c>
      <c r="Q1480" s="10"/>
      <c r="R1480" s="10" t="s">
        <v>131</v>
      </c>
      <c r="S1480" s="10" t="s">
        <v>121</v>
      </c>
      <c r="T1480" s="10" t="s">
        <v>132</v>
      </c>
    </row>
    <row r="1481" spans="1:20" x14ac:dyDescent="0.35">
      <c r="A1481" s="10"/>
      <c r="B1481" s="10"/>
      <c r="C1481" s="10">
        <v>6</v>
      </c>
      <c r="D1481" s="10" t="s">
        <v>30</v>
      </c>
      <c r="E1481" s="10"/>
      <c r="F1481" s="10"/>
      <c r="G1481" s="10"/>
      <c r="H1481" s="10"/>
      <c r="I1481" s="10"/>
      <c r="J1481" s="10"/>
      <c r="K1481" s="10"/>
      <c r="L1481" s="10"/>
      <c r="M1481" s="10"/>
      <c r="N1481" s="10"/>
      <c r="O1481" s="10"/>
      <c r="P1481" s="10"/>
      <c r="Q1481" s="10"/>
      <c r="R1481" s="10"/>
      <c r="S1481" s="10"/>
      <c r="T1481" s="10"/>
    </row>
    <row r="1482" spans="1:20" x14ac:dyDescent="0.35">
      <c r="A1482" s="10" t="s">
        <v>118</v>
      </c>
      <c r="B1482" s="10" t="s">
        <v>119</v>
      </c>
      <c r="C1482" s="10" t="s">
        <v>120</v>
      </c>
      <c r="D1482" s="10" t="s">
        <v>121</v>
      </c>
      <c r="E1482" s="10" t="s">
        <v>122</v>
      </c>
      <c r="F1482" s="10" t="s">
        <v>123</v>
      </c>
      <c r="G1482" s="10" t="s">
        <v>124</v>
      </c>
      <c r="H1482" s="10" t="s">
        <v>2</v>
      </c>
      <c r="I1482" s="10" t="s">
        <v>125</v>
      </c>
      <c r="J1482" s="10" t="s">
        <v>106</v>
      </c>
      <c r="K1482" s="10" t="s">
        <v>126</v>
      </c>
      <c r="L1482" s="10" t="s">
        <v>127</v>
      </c>
      <c r="M1482" s="10" t="s">
        <v>128</v>
      </c>
      <c r="N1482" s="10"/>
      <c r="O1482" s="10" t="s">
        <v>129</v>
      </c>
      <c r="P1482" s="10" t="s">
        <v>130</v>
      </c>
      <c r="Q1482" s="10"/>
      <c r="R1482" s="10" t="s">
        <v>131</v>
      </c>
      <c r="S1482" s="10" t="s">
        <v>121</v>
      </c>
      <c r="T1482" s="10" t="s">
        <v>132</v>
      </c>
    </row>
    <row r="1483" spans="1:20" x14ac:dyDescent="0.35">
      <c r="A1483" s="10"/>
      <c r="B1483" s="10"/>
      <c r="C1483" s="10">
        <v>6</v>
      </c>
      <c r="D1483" s="10" t="s">
        <v>31</v>
      </c>
      <c r="E1483" s="10"/>
      <c r="F1483" s="10"/>
      <c r="G1483" s="10"/>
      <c r="H1483" s="10"/>
      <c r="I1483" s="10"/>
      <c r="J1483" s="10"/>
      <c r="K1483" s="10"/>
      <c r="L1483" s="10"/>
      <c r="M1483" s="10"/>
      <c r="N1483" s="10"/>
      <c r="O1483" s="10"/>
      <c r="P1483" s="10"/>
      <c r="Q1483" s="10"/>
      <c r="R1483" s="10"/>
      <c r="S1483" s="10"/>
      <c r="T1483" s="10"/>
    </row>
    <row r="1484" spans="1:20" x14ac:dyDescent="0.35">
      <c r="A1484" s="10" t="s">
        <v>118</v>
      </c>
      <c r="B1484" s="10" t="s">
        <v>119</v>
      </c>
      <c r="C1484" s="10" t="s">
        <v>120</v>
      </c>
      <c r="D1484" s="10" t="s">
        <v>121</v>
      </c>
      <c r="E1484" s="10" t="s">
        <v>122</v>
      </c>
      <c r="F1484" s="10" t="s">
        <v>123</v>
      </c>
      <c r="G1484" s="10" t="s">
        <v>124</v>
      </c>
      <c r="H1484" s="10" t="s">
        <v>2</v>
      </c>
      <c r="I1484" s="10" t="s">
        <v>125</v>
      </c>
      <c r="J1484" s="10" t="s">
        <v>106</v>
      </c>
      <c r="K1484" s="10" t="s">
        <v>126</v>
      </c>
      <c r="L1484" s="10" t="s">
        <v>127</v>
      </c>
      <c r="M1484" s="10" t="s">
        <v>128</v>
      </c>
      <c r="N1484" s="10"/>
      <c r="O1484" s="10" t="s">
        <v>129</v>
      </c>
      <c r="P1484" s="10" t="s">
        <v>130</v>
      </c>
      <c r="Q1484" s="10"/>
      <c r="R1484" s="10" t="s">
        <v>131</v>
      </c>
      <c r="S1484" s="10" t="s">
        <v>121</v>
      </c>
      <c r="T1484" s="10" t="s">
        <v>132</v>
      </c>
    </row>
    <row r="1485" spans="1:20" x14ac:dyDescent="0.35">
      <c r="A1485" s="10"/>
      <c r="B1485" s="10"/>
      <c r="C1485" s="10">
        <v>6</v>
      </c>
      <c r="D1485" s="10" t="s">
        <v>32</v>
      </c>
      <c r="E1485" s="10"/>
      <c r="F1485" s="10"/>
      <c r="G1485" s="10"/>
      <c r="H1485" s="10"/>
      <c r="I1485" s="10"/>
      <c r="J1485" s="10"/>
      <c r="K1485" s="10"/>
      <c r="L1485" s="10"/>
      <c r="M1485" s="10"/>
      <c r="N1485" s="10"/>
      <c r="O1485" s="10"/>
      <c r="P1485" s="10"/>
      <c r="Q1485" s="10"/>
      <c r="R1485" s="10"/>
      <c r="S1485" s="10"/>
      <c r="T1485" s="10"/>
    </row>
    <row r="1486" spans="1:20" x14ac:dyDescent="0.35">
      <c r="A1486" s="10" t="s">
        <v>118</v>
      </c>
      <c r="B1486" s="10" t="s">
        <v>119</v>
      </c>
      <c r="C1486" s="10" t="s">
        <v>120</v>
      </c>
      <c r="D1486" s="10" t="s">
        <v>121</v>
      </c>
      <c r="E1486" s="10" t="s">
        <v>122</v>
      </c>
      <c r="F1486" s="10" t="s">
        <v>123</v>
      </c>
      <c r="G1486" s="10" t="s">
        <v>124</v>
      </c>
      <c r="H1486" s="10" t="s">
        <v>2</v>
      </c>
      <c r="I1486" s="10" t="s">
        <v>125</v>
      </c>
      <c r="J1486" s="10" t="s">
        <v>106</v>
      </c>
      <c r="K1486" s="10" t="s">
        <v>126</v>
      </c>
      <c r="L1486" s="10" t="s">
        <v>127</v>
      </c>
      <c r="M1486" s="10" t="s">
        <v>128</v>
      </c>
      <c r="N1486" s="10"/>
      <c r="O1486" s="10" t="s">
        <v>129</v>
      </c>
      <c r="P1486" s="10" t="s">
        <v>130</v>
      </c>
      <c r="Q1486" s="10"/>
      <c r="R1486" s="10" t="s">
        <v>131</v>
      </c>
      <c r="S1486" s="10" t="s">
        <v>121</v>
      </c>
      <c r="T1486" s="10" t="s">
        <v>132</v>
      </c>
    </row>
    <row r="1487" spans="1:20" x14ac:dyDescent="0.35">
      <c r="A1487" s="10"/>
      <c r="B1487" s="10"/>
      <c r="C1487" s="10">
        <v>6</v>
      </c>
      <c r="D1487" s="10" t="s">
        <v>33</v>
      </c>
      <c r="E1487" s="10"/>
      <c r="F1487" s="10"/>
      <c r="G1487" s="10"/>
      <c r="H1487" s="10"/>
      <c r="I1487" s="10"/>
      <c r="J1487" s="10"/>
      <c r="K1487" s="10"/>
      <c r="L1487" s="10"/>
      <c r="M1487" s="10"/>
      <c r="N1487" s="10"/>
      <c r="O1487" s="10"/>
      <c r="P1487" s="10"/>
      <c r="Q1487" s="10"/>
      <c r="R1487" s="10"/>
      <c r="S1487" s="10"/>
      <c r="T1487" s="10"/>
    </row>
    <row r="1488" spans="1:20" x14ac:dyDescent="0.35">
      <c r="A1488" s="10" t="s">
        <v>118</v>
      </c>
      <c r="B1488" s="10" t="s">
        <v>119</v>
      </c>
      <c r="C1488" s="10" t="s">
        <v>120</v>
      </c>
      <c r="D1488" s="10" t="s">
        <v>121</v>
      </c>
      <c r="E1488" s="10" t="s">
        <v>122</v>
      </c>
      <c r="F1488" s="10" t="s">
        <v>123</v>
      </c>
      <c r="G1488" s="10" t="s">
        <v>124</v>
      </c>
      <c r="H1488" s="10" t="s">
        <v>2</v>
      </c>
      <c r="I1488" s="10" t="s">
        <v>125</v>
      </c>
      <c r="J1488" s="10" t="s">
        <v>106</v>
      </c>
      <c r="K1488" s="10" t="s">
        <v>126</v>
      </c>
      <c r="L1488" s="10" t="s">
        <v>127</v>
      </c>
      <c r="M1488" s="10" t="s">
        <v>128</v>
      </c>
      <c r="N1488" s="10"/>
      <c r="O1488" s="10" t="s">
        <v>129</v>
      </c>
      <c r="P1488" s="10" t="s">
        <v>130</v>
      </c>
      <c r="Q1488" s="10"/>
      <c r="R1488" s="10" t="s">
        <v>131</v>
      </c>
      <c r="S1488" s="10" t="s">
        <v>121</v>
      </c>
      <c r="T1488" s="10" t="s">
        <v>132</v>
      </c>
    </row>
    <row r="1489" spans="1:20" x14ac:dyDescent="0.35">
      <c r="A1489" s="10"/>
      <c r="B1489" s="10"/>
      <c r="C1489" s="10">
        <v>6</v>
      </c>
      <c r="D1489" s="10" t="s">
        <v>34</v>
      </c>
      <c r="E1489" s="10"/>
      <c r="F1489" s="10"/>
      <c r="G1489" s="10"/>
      <c r="H1489" s="10"/>
      <c r="I1489" s="10"/>
      <c r="J1489" s="10"/>
      <c r="K1489" s="10"/>
      <c r="L1489" s="10"/>
      <c r="M1489" s="10"/>
      <c r="N1489" s="10"/>
      <c r="O1489" s="10"/>
      <c r="P1489" s="10"/>
      <c r="Q1489" s="10"/>
      <c r="R1489" s="10"/>
      <c r="S1489" s="10"/>
      <c r="T1489" s="10"/>
    </row>
    <row r="1490" spans="1:20" x14ac:dyDescent="0.35">
      <c r="A1490" s="10" t="s">
        <v>118</v>
      </c>
      <c r="B1490" s="10" t="s">
        <v>119</v>
      </c>
      <c r="C1490" s="10" t="s">
        <v>120</v>
      </c>
      <c r="D1490" s="10" t="s">
        <v>121</v>
      </c>
      <c r="E1490" s="10" t="s">
        <v>122</v>
      </c>
      <c r="F1490" s="10" t="s">
        <v>123</v>
      </c>
      <c r="G1490" s="10" t="s">
        <v>124</v>
      </c>
      <c r="H1490" s="10" t="s">
        <v>2</v>
      </c>
      <c r="I1490" s="10" t="s">
        <v>125</v>
      </c>
      <c r="J1490" s="10" t="s">
        <v>106</v>
      </c>
      <c r="K1490" s="10" t="s">
        <v>126</v>
      </c>
      <c r="L1490" s="10" t="s">
        <v>127</v>
      </c>
      <c r="M1490" s="10" t="s">
        <v>128</v>
      </c>
      <c r="N1490" s="10"/>
      <c r="O1490" s="10" t="s">
        <v>129</v>
      </c>
      <c r="P1490" s="10" t="s">
        <v>130</v>
      </c>
      <c r="Q1490" s="10"/>
      <c r="R1490" s="10" t="s">
        <v>131</v>
      </c>
      <c r="S1490" s="10" t="s">
        <v>121</v>
      </c>
      <c r="T1490" s="10" t="s">
        <v>132</v>
      </c>
    </row>
    <row r="1491" spans="1:20" x14ac:dyDescent="0.35">
      <c r="A1491" s="10"/>
      <c r="B1491" s="10"/>
      <c r="C1491" s="10">
        <v>6</v>
      </c>
      <c r="D1491" s="10" t="s">
        <v>35</v>
      </c>
      <c r="E1491" s="10"/>
      <c r="F1491" s="10"/>
      <c r="G1491" s="10"/>
      <c r="H1491" s="10"/>
      <c r="I1491" s="10"/>
      <c r="J1491" s="10"/>
      <c r="K1491" s="10"/>
      <c r="L1491" s="10"/>
      <c r="M1491" s="10"/>
      <c r="N1491" s="10"/>
      <c r="O1491" s="10"/>
      <c r="P1491" s="10"/>
      <c r="Q1491" s="10"/>
      <c r="R1491" s="10"/>
      <c r="S1491" s="10"/>
      <c r="T1491" s="10"/>
    </row>
    <row r="1492" spans="1:20" x14ac:dyDescent="0.35">
      <c r="A1492" s="10" t="s">
        <v>118</v>
      </c>
      <c r="B1492" s="10" t="s">
        <v>119</v>
      </c>
      <c r="C1492" s="10" t="s">
        <v>120</v>
      </c>
      <c r="D1492" s="10" t="s">
        <v>121</v>
      </c>
      <c r="E1492" s="10" t="s">
        <v>122</v>
      </c>
      <c r="F1492" s="10" t="s">
        <v>123</v>
      </c>
      <c r="G1492" s="10" t="s">
        <v>124</v>
      </c>
      <c r="H1492" s="10" t="s">
        <v>2</v>
      </c>
      <c r="I1492" s="10" t="s">
        <v>125</v>
      </c>
      <c r="J1492" s="10" t="s">
        <v>106</v>
      </c>
      <c r="K1492" s="10" t="s">
        <v>126</v>
      </c>
      <c r="L1492" s="10" t="s">
        <v>127</v>
      </c>
      <c r="M1492" s="10" t="s">
        <v>128</v>
      </c>
      <c r="N1492" s="10"/>
      <c r="O1492" s="10" t="s">
        <v>129</v>
      </c>
      <c r="P1492" s="10" t="s">
        <v>130</v>
      </c>
      <c r="Q1492" s="10"/>
      <c r="R1492" s="10" t="s">
        <v>131</v>
      </c>
      <c r="S1492" s="10" t="s">
        <v>121</v>
      </c>
      <c r="T1492" s="10" t="s">
        <v>132</v>
      </c>
    </row>
    <row r="1493" spans="1:20" x14ac:dyDescent="0.35">
      <c r="A1493" s="10"/>
      <c r="B1493" s="10"/>
      <c r="C1493" s="10">
        <v>6</v>
      </c>
      <c r="D1493" s="10" t="s">
        <v>36</v>
      </c>
      <c r="E1493" s="10"/>
      <c r="F1493" s="10"/>
      <c r="G1493" s="10"/>
      <c r="H1493" s="10"/>
      <c r="I1493" s="10"/>
      <c r="J1493" s="10"/>
      <c r="K1493" s="10"/>
      <c r="L1493" s="10"/>
      <c r="M1493" s="10"/>
      <c r="N1493" s="10"/>
      <c r="O1493" s="10"/>
      <c r="P1493" s="10"/>
      <c r="Q1493" s="10"/>
      <c r="R1493" s="10"/>
      <c r="S1493" s="10"/>
      <c r="T1493" s="10"/>
    </row>
    <row r="1494" spans="1:20" x14ac:dyDescent="0.35">
      <c r="A1494" s="10" t="s">
        <v>118</v>
      </c>
      <c r="B1494" s="10" t="s">
        <v>119</v>
      </c>
      <c r="C1494" s="10" t="s">
        <v>120</v>
      </c>
      <c r="D1494" s="10" t="s">
        <v>121</v>
      </c>
      <c r="E1494" s="10" t="s">
        <v>122</v>
      </c>
      <c r="F1494" s="10" t="s">
        <v>123</v>
      </c>
      <c r="G1494" s="10" t="s">
        <v>124</v>
      </c>
      <c r="H1494" s="10" t="s">
        <v>2</v>
      </c>
      <c r="I1494" s="10" t="s">
        <v>125</v>
      </c>
      <c r="J1494" s="10" t="s">
        <v>106</v>
      </c>
      <c r="K1494" s="10" t="s">
        <v>126</v>
      </c>
      <c r="L1494" s="10" t="s">
        <v>127</v>
      </c>
      <c r="M1494" s="10" t="s">
        <v>128</v>
      </c>
      <c r="N1494" s="10"/>
      <c r="O1494" s="10" t="s">
        <v>129</v>
      </c>
      <c r="P1494" s="10" t="s">
        <v>130</v>
      </c>
      <c r="Q1494" s="10"/>
      <c r="R1494" s="10" t="s">
        <v>131</v>
      </c>
      <c r="S1494" s="10" t="s">
        <v>121</v>
      </c>
      <c r="T1494" s="10" t="s">
        <v>132</v>
      </c>
    </row>
    <row r="1495" spans="1:20" x14ac:dyDescent="0.35">
      <c r="A1495" s="10"/>
      <c r="B1495" s="10"/>
      <c r="C1495" s="10">
        <v>6</v>
      </c>
      <c r="D1495" s="10" t="s">
        <v>37</v>
      </c>
      <c r="E1495" s="10"/>
      <c r="F1495" s="10"/>
      <c r="G1495" s="10"/>
      <c r="H1495" s="10"/>
      <c r="I1495" s="10"/>
      <c r="J1495" s="10"/>
      <c r="K1495" s="10"/>
      <c r="L1495" s="10"/>
      <c r="M1495" s="10"/>
      <c r="N1495" s="10"/>
      <c r="O1495" s="10"/>
      <c r="P1495" s="10"/>
      <c r="Q1495" s="10"/>
      <c r="R1495" s="10"/>
      <c r="S1495" s="10"/>
      <c r="T1495" s="10"/>
    </row>
    <row r="1496" spans="1:20" x14ac:dyDescent="0.35">
      <c r="A1496" s="10" t="s">
        <v>118</v>
      </c>
      <c r="B1496" s="10" t="s">
        <v>119</v>
      </c>
      <c r="C1496" s="10" t="s">
        <v>120</v>
      </c>
      <c r="D1496" s="10" t="s">
        <v>121</v>
      </c>
      <c r="E1496" s="10" t="s">
        <v>122</v>
      </c>
      <c r="F1496" s="10" t="s">
        <v>123</v>
      </c>
      <c r="G1496" s="10" t="s">
        <v>124</v>
      </c>
      <c r="H1496" s="10" t="s">
        <v>2</v>
      </c>
      <c r="I1496" s="10" t="s">
        <v>125</v>
      </c>
      <c r="J1496" s="10" t="s">
        <v>106</v>
      </c>
      <c r="K1496" s="10" t="s">
        <v>126</v>
      </c>
      <c r="L1496" s="10" t="s">
        <v>127</v>
      </c>
      <c r="M1496" s="10" t="s">
        <v>128</v>
      </c>
      <c r="N1496" s="10"/>
      <c r="O1496" s="10" t="s">
        <v>129</v>
      </c>
      <c r="P1496" s="10" t="s">
        <v>130</v>
      </c>
      <c r="Q1496" s="10"/>
      <c r="R1496" s="10" t="s">
        <v>131</v>
      </c>
      <c r="S1496" s="10" t="s">
        <v>121</v>
      </c>
      <c r="T1496" s="10" t="s">
        <v>132</v>
      </c>
    </row>
    <row r="1497" spans="1:20" x14ac:dyDescent="0.35">
      <c r="A1497" s="10"/>
      <c r="B1497" s="10"/>
      <c r="C1497" s="10">
        <v>6</v>
      </c>
      <c r="D1497" s="10" t="s">
        <v>38</v>
      </c>
      <c r="E1497" s="10"/>
      <c r="F1497" s="10"/>
      <c r="G1497" s="10"/>
      <c r="H1497" s="10"/>
      <c r="I1497" s="10"/>
      <c r="J1497" s="10"/>
      <c r="K1497" s="10"/>
      <c r="L1497" s="10"/>
      <c r="M1497" s="10"/>
      <c r="N1497" s="10"/>
      <c r="O1497" s="10"/>
      <c r="P1497" s="10"/>
      <c r="Q1497" s="10"/>
      <c r="R1497" s="10"/>
      <c r="S1497" s="10"/>
      <c r="T1497" s="10"/>
    </row>
    <row r="1498" spans="1:20" x14ac:dyDescent="0.35">
      <c r="A1498" s="10" t="s">
        <v>118</v>
      </c>
      <c r="B1498" s="10" t="s">
        <v>119</v>
      </c>
      <c r="C1498" s="10" t="s">
        <v>120</v>
      </c>
      <c r="D1498" s="10" t="s">
        <v>121</v>
      </c>
      <c r="E1498" s="10" t="s">
        <v>122</v>
      </c>
      <c r="F1498" s="10" t="s">
        <v>123</v>
      </c>
      <c r="G1498" s="10" t="s">
        <v>124</v>
      </c>
      <c r="H1498" s="10" t="s">
        <v>2</v>
      </c>
      <c r="I1498" s="10" t="s">
        <v>125</v>
      </c>
      <c r="J1498" s="10" t="s">
        <v>106</v>
      </c>
      <c r="K1498" s="10" t="s">
        <v>126</v>
      </c>
      <c r="L1498" s="10" t="s">
        <v>127</v>
      </c>
      <c r="M1498" s="10" t="s">
        <v>128</v>
      </c>
      <c r="N1498" s="10"/>
      <c r="O1498" s="10" t="s">
        <v>129</v>
      </c>
      <c r="P1498" s="10" t="s">
        <v>130</v>
      </c>
      <c r="Q1498" s="10"/>
      <c r="R1498" s="10" t="s">
        <v>131</v>
      </c>
      <c r="S1498" s="10" t="s">
        <v>121</v>
      </c>
      <c r="T1498" s="10" t="s">
        <v>132</v>
      </c>
    </row>
    <row r="1499" spans="1:20" x14ac:dyDescent="0.35">
      <c r="A1499" s="10"/>
      <c r="B1499" s="10"/>
      <c r="C1499" s="10">
        <v>6</v>
      </c>
      <c r="D1499" s="10" t="s">
        <v>39</v>
      </c>
      <c r="E1499" s="10"/>
      <c r="F1499" s="10"/>
      <c r="G1499" s="10"/>
      <c r="H1499" s="10"/>
      <c r="I1499" s="10"/>
      <c r="J1499" s="10"/>
      <c r="K1499" s="10"/>
      <c r="L1499" s="10"/>
      <c r="M1499" s="10"/>
      <c r="N1499" s="10"/>
      <c r="O1499" s="10"/>
      <c r="P1499" s="10"/>
      <c r="Q1499" s="10"/>
      <c r="R1499" s="10"/>
      <c r="S1499" s="10"/>
      <c r="T1499" s="10"/>
    </row>
    <row r="1500" spans="1:20" x14ac:dyDescent="0.35">
      <c r="A1500" s="10" t="s">
        <v>118</v>
      </c>
      <c r="B1500" s="10" t="s">
        <v>119</v>
      </c>
      <c r="C1500" s="10" t="s">
        <v>120</v>
      </c>
      <c r="D1500" s="10" t="s">
        <v>121</v>
      </c>
      <c r="E1500" s="10" t="s">
        <v>122</v>
      </c>
      <c r="F1500" s="10" t="s">
        <v>123</v>
      </c>
      <c r="G1500" s="10" t="s">
        <v>124</v>
      </c>
      <c r="H1500" s="10" t="s">
        <v>2</v>
      </c>
      <c r="I1500" s="10" t="s">
        <v>125</v>
      </c>
      <c r="J1500" s="10" t="s">
        <v>106</v>
      </c>
      <c r="K1500" s="10" t="s">
        <v>126</v>
      </c>
      <c r="L1500" s="10" t="s">
        <v>127</v>
      </c>
      <c r="M1500" s="10" t="s">
        <v>128</v>
      </c>
      <c r="N1500" s="10"/>
      <c r="O1500" s="10" t="s">
        <v>129</v>
      </c>
      <c r="P1500" s="10" t="s">
        <v>130</v>
      </c>
      <c r="Q1500" s="10"/>
      <c r="R1500" s="10" t="s">
        <v>131</v>
      </c>
      <c r="S1500" s="10" t="s">
        <v>121</v>
      </c>
      <c r="T1500" s="10" t="s">
        <v>132</v>
      </c>
    </row>
    <row r="1501" spans="1:20" x14ac:dyDescent="0.35">
      <c r="A1501" s="10"/>
      <c r="B1501" s="10"/>
      <c r="C1501" s="10">
        <v>6</v>
      </c>
      <c r="D1501" s="10" t="s">
        <v>40</v>
      </c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</row>
    <row r="1502" spans="1:20" x14ac:dyDescent="0.35">
      <c r="A1502" s="10" t="s">
        <v>118</v>
      </c>
      <c r="B1502" s="10" t="s">
        <v>119</v>
      </c>
      <c r="C1502" s="10" t="s">
        <v>120</v>
      </c>
      <c r="D1502" s="10" t="s">
        <v>121</v>
      </c>
      <c r="E1502" s="10" t="s">
        <v>122</v>
      </c>
      <c r="F1502" s="10" t="s">
        <v>123</v>
      </c>
      <c r="G1502" s="10" t="s">
        <v>124</v>
      </c>
      <c r="H1502" s="10" t="s">
        <v>2</v>
      </c>
      <c r="I1502" s="10" t="s">
        <v>125</v>
      </c>
      <c r="J1502" s="10" t="s">
        <v>106</v>
      </c>
      <c r="K1502" s="10" t="s">
        <v>126</v>
      </c>
      <c r="L1502" s="10" t="s">
        <v>127</v>
      </c>
      <c r="M1502" s="10" t="s">
        <v>128</v>
      </c>
      <c r="N1502" s="10"/>
      <c r="O1502" s="10" t="s">
        <v>129</v>
      </c>
      <c r="P1502" s="10" t="s">
        <v>130</v>
      </c>
      <c r="Q1502" s="10"/>
      <c r="R1502" s="10" t="s">
        <v>131</v>
      </c>
      <c r="S1502" s="10" t="s">
        <v>121</v>
      </c>
      <c r="T1502" s="10" t="s">
        <v>132</v>
      </c>
    </row>
    <row r="1503" spans="1:20" x14ac:dyDescent="0.35">
      <c r="A1503" s="10"/>
      <c r="B1503" s="10"/>
      <c r="C1503" s="10">
        <v>6</v>
      </c>
      <c r="D1503" s="10" t="s">
        <v>41</v>
      </c>
      <c r="E1503" s="10"/>
      <c r="F1503" s="10"/>
      <c r="G1503" s="10"/>
      <c r="H1503" s="10"/>
      <c r="I1503" s="10"/>
      <c r="J1503" s="10"/>
      <c r="K1503" s="10"/>
      <c r="L1503" s="10"/>
      <c r="M1503" s="10"/>
      <c r="N1503" s="10"/>
      <c r="O1503" s="10"/>
      <c r="P1503" s="10"/>
      <c r="Q1503" s="10"/>
      <c r="R1503" s="10"/>
      <c r="S1503" s="10"/>
      <c r="T1503" s="10"/>
    </row>
    <row r="1504" spans="1:20" x14ac:dyDescent="0.35">
      <c r="A1504" s="10" t="s">
        <v>118</v>
      </c>
      <c r="B1504" s="10" t="s">
        <v>119</v>
      </c>
      <c r="C1504" s="10" t="s">
        <v>120</v>
      </c>
      <c r="D1504" s="10" t="s">
        <v>121</v>
      </c>
      <c r="E1504" s="10" t="s">
        <v>122</v>
      </c>
      <c r="F1504" s="10" t="s">
        <v>123</v>
      </c>
      <c r="G1504" s="10" t="s">
        <v>124</v>
      </c>
      <c r="H1504" s="10" t="s">
        <v>2</v>
      </c>
      <c r="I1504" s="10" t="s">
        <v>125</v>
      </c>
      <c r="J1504" s="10" t="s">
        <v>106</v>
      </c>
      <c r="K1504" s="10" t="s">
        <v>126</v>
      </c>
      <c r="L1504" s="10" t="s">
        <v>127</v>
      </c>
      <c r="M1504" s="10" t="s">
        <v>128</v>
      </c>
      <c r="N1504" s="10"/>
      <c r="O1504" s="10" t="s">
        <v>129</v>
      </c>
      <c r="P1504" s="10" t="s">
        <v>130</v>
      </c>
      <c r="Q1504" s="10"/>
      <c r="R1504" s="10" t="s">
        <v>131</v>
      </c>
      <c r="S1504" s="10" t="s">
        <v>121</v>
      </c>
      <c r="T1504" s="10" t="s">
        <v>132</v>
      </c>
    </row>
    <row r="1505" spans="1:20" x14ac:dyDescent="0.35">
      <c r="A1505" s="10"/>
      <c r="B1505" s="10"/>
      <c r="C1505" s="10">
        <v>6</v>
      </c>
      <c r="D1505" s="10" t="s">
        <v>42</v>
      </c>
      <c r="E1505" s="10"/>
      <c r="F1505" s="10"/>
      <c r="G1505" s="10"/>
      <c r="H1505" s="10"/>
      <c r="I1505" s="10"/>
      <c r="J1505" s="10"/>
      <c r="K1505" s="10"/>
      <c r="L1505" s="10"/>
      <c r="M1505" s="10"/>
      <c r="N1505" s="10"/>
      <c r="O1505" s="10"/>
      <c r="P1505" s="10"/>
      <c r="Q1505" s="10"/>
      <c r="R1505" s="10"/>
      <c r="S1505" s="10"/>
      <c r="T1505" s="10"/>
    </row>
    <row r="1506" spans="1:20" x14ac:dyDescent="0.35">
      <c r="A1506" s="10" t="s">
        <v>118</v>
      </c>
      <c r="B1506" s="10" t="s">
        <v>119</v>
      </c>
      <c r="C1506" s="10" t="s">
        <v>120</v>
      </c>
      <c r="D1506" s="10" t="s">
        <v>121</v>
      </c>
      <c r="E1506" s="10" t="s">
        <v>122</v>
      </c>
      <c r="F1506" s="10" t="s">
        <v>123</v>
      </c>
      <c r="G1506" s="10" t="s">
        <v>124</v>
      </c>
      <c r="H1506" s="10" t="s">
        <v>2</v>
      </c>
      <c r="I1506" s="10" t="s">
        <v>125</v>
      </c>
      <c r="J1506" s="10" t="s">
        <v>106</v>
      </c>
      <c r="K1506" s="10" t="s">
        <v>126</v>
      </c>
      <c r="L1506" s="10" t="s">
        <v>127</v>
      </c>
      <c r="M1506" s="10" t="s">
        <v>128</v>
      </c>
      <c r="N1506" s="10"/>
      <c r="O1506" s="10" t="s">
        <v>129</v>
      </c>
      <c r="P1506" s="10" t="s">
        <v>130</v>
      </c>
      <c r="Q1506" s="10"/>
      <c r="R1506" s="10" t="s">
        <v>131</v>
      </c>
      <c r="S1506" s="10" t="s">
        <v>121</v>
      </c>
      <c r="T1506" s="10" t="s">
        <v>132</v>
      </c>
    </row>
    <row r="1507" spans="1:20" x14ac:dyDescent="0.35">
      <c r="A1507" s="10"/>
      <c r="B1507" s="10"/>
      <c r="C1507" s="10">
        <v>6</v>
      </c>
      <c r="D1507" s="10" t="s">
        <v>43</v>
      </c>
      <c r="E1507" s="10"/>
      <c r="F1507" s="10"/>
      <c r="G1507" s="10"/>
      <c r="H1507" s="10"/>
      <c r="I1507" s="10"/>
      <c r="J1507" s="10"/>
      <c r="K1507" s="10"/>
      <c r="L1507" s="10"/>
      <c r="M1507" s="10"/>
      <c r="N1507" s="10"/>
      <c r="O1507" s="10"/>
      <c r="P1507" s="10"/>
      <c r="Q1507" s="10"/>
      <c r="R1507" s="10"/>
      <c r="S1507" s="10"/>
      <c r="T1507" s="10"/>
    </row>
    <row r="1508" spans="1:20" x14ac:dyDescent="0.35">
      <c r="A1508" s="10" t="s">
        <v>118</v>
      </c>
      <c r="B1508" s="10" t="s">
        <v>119</v>
      </c>
      <c r="C1508" s="10" t="s">
        <v>120</v>
      </c>
      <c r="D1508" s="10" t="s">
        <v>121</v>
      </c>
      <c r="E1508" s="10" t="s">
        <v>122</v>
      </c>
      <c r="F1508" s="10" t="s">
        <v>123</v>
      </c>
      <c r="G1508" s="10" t="s">
        <v>124</v>
      </c>
      <c r="H1508" s="10" t="s">
        <v>2</v>
      </c>
      <c r="I1508" s="10" t="s">
        <v>125</v>
      </c>
      <c r="J1508" s="10" t="s">
        <v>106</v>
      </c>
      <c r="K1508" s="10" t="s">
        <v>126</v>
      </c>
      <c r="L1508" s="10" t="s">
        <v>127</v>
      </c>
      <c r="M1508" s="10" t="s">
        <v>128</v>
      </c>
      <c r="N1508" s="10"/>
      <c r="O1508" s="10" t="s">
        <v>129</v>
      </c>
      <c r="P1508" s="10" t="s">
        <v>130</v>
      </c>
      <c r="Q1508" s="10"/>
      <c r="R1508" s="10" t="s">
        <v>131</v>
      </c>
      <c r="S1508" s="10" t="s">
        <v>121</v>
      </c>
      <c r="T1508" s="10" t="s">
        <v>132</v>
      </c>
    </row>
    <row r="1509" spans="1:20" x14ac:dyDescent="0.35">
      <c r="A1509" s="10"/>
      <c r="B1509" s="10"/>
      <c r="C1509" s="10">
        <v>6</v>
      </c>
      <c r="D1509" s="10" t="s">
        <v>44</v>
      </c>
      <c r="E1509" s="10"/>
      <c r="F1509" s="10"/>
      <c r="G1509" s="10"/>
      <c r="H1509" s="10"/>
      <c r="I1509" s="10"/>
      <c r="J1509" s="10"/>
      <c r="K1509" s="10"/>
      <c r="L1509" s="10"/>
      <c r="M1509" s="10"/>
      <c r="N1509" s="10"/>
      <c r="O1509" s="10"/>
      <c r="P1509" s="10"/>
      <c r="Q1509" s="10"/>
      <c r="R1509" s="10"/>
      <c r="S1509" s="10"/>
      <c r="T1509" s="10"/>
    </row>
    <row r="1510" spans="1:20" x14ac:dyDescent="0.35">
      <c r="A1510" s="10" t="s">
        <v>118</v>
      </c>
      <c r="B1510" s="10" t="s">
        <v>119</v>
      </c>
      <c r="C1510" s="10" t="s">
        <v>120</v>
      </c>
      <c r="D1510" s="10" t="s">
        <v>121</v>
      </c>
      <c r="E1510" s="10" t="s">
        <v>122</v>
      </c>
      <c r="F1510" s="10" t="s">
        <v>123</v>
      </c>
      <c r="G1510" s="10" t="s">
        <v>124</v>
      </c>
      <c r="H1510" s="10" t="s">
        <v>2</v>
      </c>
      <c r="I1510" s="10" t="s">
        <v>125</v>
      </c>
      <c r="J1510" s="10" t="s">
        <v>106</v>
      </c>
      <c r="K1510" s="10" t="s">
        <v>126</v>
      </c>
      <c r="L1510" s="10" t="s">
        <v>127</v>
      </c>
      <c r="M1510" s="10" t="s">
        <v>128</v>
      </c>
      <c r="N1510" s="10"/>
      <c r="O1510" s="10" t="s">
        <v>129</v>
      </c>
      <c r="P1510" s="10" t="s">
        <v>130</v>
      </c>
      <c r="Q1510" s="10"/>
      <c r="R1510" s="10" t="s">
        <v>131</v>
      </c>
      <c r="S1510" s="10" t="s">
        <v>121</v>
      </c>
      <c r="T1510" s="10" t="s">
        <v>132</v>
      </c>
    </row>
    <row r="1511" spans="1:20" x14ac:dyDescent="0.35">
      <c r="A1511" s="10"/>
      <c r="B1511" s="10"/>
      <c r="C1511" s="10">
        <v>6</v>
      </c>
      <c r="D1511" s="10" t="s">
        <v>45</v>
      </c>
      <c r="E1511" s="10"/>
      <c r="F1511" s="10"/>
      <c r="G1511" s="10"/>
      <c r="H1511" s="10"/>
      <c r="I1511" s="10"/>
      <c r="J1511" s="10"/>
      <c r="K1511" s="10"/>
      <c r="L1511" s="10"/>
      <c r="M1511" s="10"/>
      <c r="N1511" s="10"/>
      <c r="O1511" s="10"/>
      <c r="P1511" s="10"/>
      <c r="Q1511" s="10"/>
      <c r="R1511" s="10"/>
      <c r="S1511" s="10"/>
      <c r="T1511" s="10"/>
    </row>
    <row r="1512" spans="1:20" x14ac:dyDescent="0.35">
      <c r="A1512" s="10" t="s">
        <v>118</v>
      </c>
      <c r="B1512" s="10" t="s">
        <v>119</v>
      </c>
      <c r="C1512" s="10" t="s">
        <v>120</v>
      </c>
      <c r="D1512" s="10" t="s">
        <v>121</v>
      </c>
      <c r="E1512" s="10" t="s">
        <v>122</v>
      </c>
      <c r="F1512" s="10" t="s">
        <v>123</v>
      </c>
      <c r="G1512" s="10" t="s">
        <v>124</v>
      </c>
      <c r="H1512" s="10" t="s">
        <v>2</v>
      </c>
      <c r="I1512" s="10" t="s">
        <v>125</v>
      </c>
      <c r="J1512" s="10" t="s">
        <v>106</v>
      </c>
      <c r="K1512" s="10" t="s">
        <v>126</v>
      </c>
      <c r="L1512" s="10" t="s">
        <v>127</v>
      </c>
      <c r="M1512" s="10" t="s">
        <v>128</v>
      </c>
      <c r="N1512" s="10"/>
      <c r="O1512" s="10" t="s">
        <v>129</v>
      </c>
      <c r="P1512" s="10" t="s">
        <v>130</v>
      </c>
      <c r="Q1512" s="10"/>
      <c r="R1512" s="10" t="s">
        <v>131</v>
      </c>
      <c r="S1512" s="10" t="s">
        <v>121</v>
      </c>
      <c r="T1512" s="10" t="s">
        <v>132</v>
      </c>
    </row>
    <row r="1513" spans="1:20" x14ac:dyDescent="0.35">
      <c r="A1513" s="10"/>
      <c r="B1513" s="10"/>
      <c r="C1513" s="10">
        <v>6</v>
      </c>
      <c r="D1513" s="10" t="s">
        <v>46</v>
      </c>
      <c r="E1513" s="10"/>
      <c r="F1513" s="10"/>
      <c r="G1513" s="10"/>
      <c r="H1513" s="10"/>
      <c r="I1513" s="10"/>
      <c r="J1513" s="10"/>
      <c r="K1513" s="10"/>
      <c r="L1513" s="10"/>
      <c r="M1513" s="10"/>
      <c r="N1513" s="10"/>
      <c r="O1513" s="10"/>
      <c r="P1513" s="10"/>
      <c r="Q1513" s="10"/>
      <c r="R1513" s="10"/>
      <c r="S1513" s="10"/>
      <c r="T1513" s="10"/>
    </row>
    <row r="1514" spans="1:20" x14ac:dyDescent="0.35">
      <c r="A1514" s="10" t="s">
        <v>118</v>
      </c>
      <c r="B1514" s="10" t="s">
        <v>119</v>
      </c>
      <c r="C1514" s="10" t="s">
        <v>120</v>
      </c>
      <c r="D1514" s="10" t="s">
        <v>121</v>
      </c>
      <c r="E1514" s="10" t="s">
        <v>122</v>
      </c>
      <c r="F1514" s="10" t="s">
        <v>123</v>
      </c>
      <c r="G1514" s="10" t="s">
        <v>124</v>
      </c>
      <c r="H1514" s="10" t="s">
        <v>2</v>
      </c>
      <c r="I1514" s="10" t="s">
        <v>125</v>
      </c>
      <c r="J1514" s="10" t="s">
        <v>106</v>
      </c>
      <c r="K1514" s="10" t="s">
        <v>126</v>
      </c>
      <c r="L1514" s="10" t="s">
        <v>127</v>
      </c>
      <c r="M1514" s="10" t="s">
        <v>128</v>
      </c>
      <c r="N1514" s="10"/>
      <c r="O1514" s="10" t="s">
        <v>129</v>
      </c>
      <c r="P1514" s="10" t="s">
        <v>130</v>
      </c>
      <c r="Q1514" s="10"/>
      <c r="R1514" s="10" t="s">
        <v>131</v>
      </c>
      <c r="S1514" s="10" t="s">
        <v>121</v>
      </c>
      <c r="T1514" s="10" t="s">
        <v>132</v>
      </c>
    </row>
    <row r="1515" spans="1:20" x14ac:dyDescent="0.35">
      <c r="A1515" s="10"/>
      <c r="B1515" s="10"/>
      <c r="C1515" s="10">
        <v>6</v>
      </c>
      <c r="D1515" s="10" t="s">
        <v>47</v>
      </c>
      <c r="E1515" s="10"/>
      <c r="F1515" s="10"/>
      <c r="G1515" s="10"/>
      <c r="H1515" s="10"/>
      <c r="I1515" s="10"/>
      <c r="J1515" s="10"/>
      <c r="K1515" s="10"/>
      <c r="L1515" s="10"/>
      <c r="M1515" s="10"/>
      <c r="N1515" s="10"/>
      <c r="O1515" s="10"/>
      <c r="P1515" s="10"/>
      <c r="Q1515" s="10"/>
      <c r="R1515" s="10"/>
      <c r="S1515" s="10"/>
      <c r="T1515" s="10"/>
    </row>
    <row r="1516" spans="1:20" x14ac:dyDescent="0.35">
      <c r="A1516" s="10" t="s">
        <v>118</v>
      </c>
      <c r="B1516" s="10" t="s">
        <v>119</v>
      </c>
      <c r="C1516" s="10" t="s">
        <v>120</v>
      </c>
      <c r="D1516" s="10" t="s">
        <v>121</v>
      </c>
      <c r="E1516" s="10" t="s">
        <v>122</v>
      </c>
      <c r="F1516" s="10" t="s">
        <v>123</v>
      </c>
      <c r="G1516" s="10" t="s">
        <v>124</v>
      </c>
      <c r="H1516" s="10" t="s">
        <v>2</v>
      </c>
      <c r="I1516" s="10" t="s">
        <v>125</v>
      </c>
      <c r="J1516" s="10" t="s">
        <v>106</v>
      </c>
      <c r="K1516" s="10" t="s">
        <v>126</v>
      </c>
      <c r="L1516" s="10" t="s">
        <v>127</v>
      </c>
      <c r="M1516" s="10" t="s">
        <v>128</v>
      </c>
      <c r="N1516" s="10"/>
      <c r="O1516" s="10" t="s">
        <v>129</v>
      </c>
      <c r="P1516" s="10" t="s">
        <v>130</v>
      </c>
      <c r="Q1516" s="10"/>
      <c r="R1516" s="10" t="s">
        <v>131</v>
      </c>
      <c r="S1516" s="10" t="s">
        <v>121</v>
      </c>
      <c r="T1516" s="10" t="s">
        <v>132</v>
      </c>
    </row>
    <row r="1517" spans="1:20" x14ac:dyDescent="0.35">
      <c r="A1517" s="10"/>
      <c r="B1517" s="10"/>
      <c r="C1517" s="10">
        <v>6</v>
      </c>
      <c r="D1517" s="10" t="s">
        <v>48</v>
      </c>
      <c r="E1517" s="10"/>
      <c r="F1517" s="10"/>
      <c r="G1517" s="10"/>
      <c r="H1517" s="10"/>
      <c r="I1517" s="10"/>
      <c r="J1517" s="10"/>
      <c r="K1517" s="10"/>
      <c r="L1517" s="10"/>
      <c r="M1517" s="10"/>
      <c r="N1517" s="10"/>
      <c r="O1517" s="10"/>
      <c r="P1517" s="10"/>
      <c r="Q1517" s="10"/>
      <c r="R1517" s="10"/>
      <c r="S1517" s="10"/>
      <c r="T1517" s="10"/>
    </row>
    <row r="1518" spans="1:20" x14ac:dyDescent="0.35">
      <c r="A1518" s="10" t="s">
        <v>118</v>
      </c>
      <c r="B1518" s="10" t="s">
        <v>119</v>
      </c>
      <c r="C1518" s="10" t="s">
        <v>120</v>
      </c>
      <c r="D1518" s="10" t="s">
        <v>121</v>
      </c>
      <c r="E1518" s="10" t="s">
        <v>122</v>
      </c>
      <c r="F1518" s="10" t="s">
        <v>123</v>
      </c>
      <c r="G1518" s="10" t="s">
        <v>124</v>
      </c>
      <c r="H1518" s="10" t="s">
        <v>2</v>
      </c>
      <c r="I1518" s="10" t="s">
        <v>125</v>
      </c>
      <c r="J1518" s="10" t="s">
        <v>106</v>
      </c>
      <c r="K1518" s="10" t="s">
        <v>126</v>
      </c>
      <c r="L1518" s="10" t="s">
        <v>127</v>
      </c>
      <c r="M1518" s="10" t="s">
        <v>128</v>
      </c>
      <c r="N1518" s="10"/>
      <c r="O1518" s="10" t="s">
        <v>129</v>
      </c>
      <c r="P1518" s="10" t="s">
        <v>130</v>
      </c>
      <c r="Q1518" s="10"/>
      <c r="R1518" s="10" t="s">
        <v>131</v>
      </c>
      <c r="S1518" s="10" t="s">
        <v>121</v>
      </c>
      <c r="T1518" s="10" t="s">
        <v>132</v>
      </c>
    </row>
    <row r="1519" spans="1:20" x14ac:dyDescent="0.35">
      <c r="A1519" s="10"/>
      <c r="B1519" s="10"/>
      <c r="C1519" s="10">
        <v>6</v>
      </c>
      <c r="D1519" s="10" t="s">
        <v>49</v>
      </c>
      <c r="E1519" s="10"/>
      <c r="F1519" s="10"/>
      <c r="G1519" s="10"/>
      <c r="H1519" s="10"/>
      <c r="I1519" s="10"/>
      <c r="J1519" s="10"/>
      <c r="K1519" s="10"/>
      <c r="L1519" s="10"/>
      <c r="M1519" s="10"/>
      <c r="N1519" s="10"/>
      <c r="O1519" s="10"/>
      <c r="P1519" s="10"/>
      <c r="Q1519" s="10"/>
      <c r="R1519" s="10"/>
      <c r="S1519" s="10"/>
      <c r="T1519" s="10"/>
    </row>
    <row r="1520" spans="1:20" x14ac:dyDescent="0.35">
      <c r="A1520" s="10" t="s">
        <v>118</v>
      </c>
      <c r="B1520" s="10" t="s">
        <v>119</v>
      </c>
      <c r="C1520" s="10" t="s">
        <v>120</v>
      </c>
      <c r="D1520" s="10" t="s">
        <v>121</v>
      </c>
      <c r="E1520" s="10" t="s">
        <v>122</v>
      </c>
      <c r="F1520" s="10" t="s">
        <v>123</v>
      </c>
      <c r="G1520" s="10" t="s">
        <v>124</v>
      </c>
      <c r="H1520" s="10" t="s">
        <v>2</v>
      </c>
      <c r="I1520" s="10" t="s">
        <v>125</v>
      </c>
      <c r="J1520" s="10" t="s">
        <v>106</v>
      </c>
      <c r="K1520" s="10" t="s">
        <v>126</v>
      </c>
      <c r="L1520" s="10" t="s">
        <v>127</v>
      </c>
      <c r="M1520" s="10" t="s">
        <v>128</v>
      </c>
      <c r="N1520" s="10"/>
      <c r="O1520" s="10" t="s">
        <v>129</v>
      </c>
      <c r="P1520" s="10" t="s">
        <v>130</v>
      </c>
      <c r="Q1520" s="10"/>
      <c r="R1520" s="10" t="s">
        <v>131</v>
      </c>
      <c r="S1520" s="10" t="s">
        <v>121</v>
      </c>
      <c r="T1520" s="10" t="s">
        <v>132</v>
      </c>
    </row>
    <row r="1521" spans="1:20" x14ac:dyDescent="0.35">
      <c r="A1521" s="10"/>
      <c r="B1521" s="10"/>
      <c r="C1521" s="10">
        <v>6</v>
      </c>
      <c r="D1521" s="10" t="s">
        <v>50</v>
      </c>
      <c r="E1521" s="10"/>
      <c r="F1521" s="10"/>
      <c r="G1521" s="10"/>
      <c r="H1521" s="10"/>
      <c r="I1521" s="10"/>
      <c r="J1521" s="10"/>
      <c r="K1521" s="10"/>
      <c r="L1521" s="10"/>
      <c r="M1521" s="10"/>
      <c r="N1521" s="10"/>
      <c r="O1521" s="10"/>
      <c r="P1521" s="10"/>
      <c r="Q1521" s="10"/>
      <c r="R1521" s="10"/>
      <c r="S1521" s="10"/>
      <c r="T1521" s="10"/>
    </row>
    <row r="1522" spans="1:20" x14ac:dyDescent="0.35">
      <c r="A1522" s="10" t="s">
        <v>118</v>
      </c>
      <c r="B1522" s="10" t="s">
        <v>119</v>
      </c>
      <c r="C1522" s="10" t="s">
        <v>120</v>
      </c>
      <c r="D1522" s="10" t="s">
        <v>121</v>
      </c>
      <c r="E1522" s="10" t="s">
        <v>122</v>
      </c>
      <c r="F1522" s="10" t="s">
        <v>123</v>
      </c>
      <c r="G1522" s="10" t="s">
        <v>124</v>
      </c>
      <c r="H1522" s="10" t="s">
        <v>2</v>
      </c>
      <c r="I1522" s="10" t="s">
        <v>125</v>
      </c>
      <c r="J1522" s="10" t="s">
        <v>106</v>
      </c>
      <c r="K1522" s="10" t="s">
        <v>126</v>
      </c>
      <c r="L1522" s="10" t="s">
        <v>127</v>
      </c>
      <c r="M1522" s="10" t="s">
        <v>128</v>
      </c>
      <c r="N1522" s="10"/>
      <c r="O1522" s="10" t="s">
        <v>129</v>
      </c>
      <c r="P1522" s="10" t="s">
        <v>130</v>
      </c>
      <c r="Q1522" s="10"/>
      <c r="R1522" s="10" t="s">
        <v>131</v>
      </c>
      <c r="S1522" s="10" t="s">
        <v>121</v>
      </c>
      <c r="T1522" s="10" t="s">
        <v>132</v>
      </c>
    </row>
    <row r="1523" spans="1:20" x14ac:dyDescent="0.35">
      <c r="A1523" s="10"/>
      <c r="B1523" s="10"/>
      <c r="C1523" s="10">
        <v>6</v>
      </c>
      <c r="D1523" s="10" t="s">
        <v>367</v>
      </c>
      <c r="E1523" s="10"/>
      <c r="F1523" s="10"/>
      <c r="G1523" s="10"/>
      <c r="H1523" s="10"/>
      <c r="I1523" s="10"/>
      <c r="J1523" s="10"/>
      <c r="K1523" s="10"/>
      <c r="L1523" s="10"/>
      <c r="M1523" s="10"/>
      <c r="N1523" s="10"/>
      <c r="O1523" s="10"/>
      <c r="P1523" s="10"/>
      <c r="Q1523" s="10"/>
      <c r="R1523" s="10"/>
      <c r="S1523" s="10"/>
      <c r="T1523" s="10"/>
    </row>
    <row r="1524" spans="1:20" x14ac:dyDescent="0.35">
      <c r="A1524" s="10" t="s">
        <v>118</v>
      </c>
      <c r="B1524" s="10" t="s">
        <v>119</v>
      </c>
      <c r="C1524" s="10" t="s">
        <v>120</v>
      </c>
      <c r="D1524" s="10" t="s">
        <v>121</v>
      </c>
      <c r="E1524" s="10" t="s">
        <v>122</v>
      </c>
      <c r="F1524" s="10" t="s">
        <v>123</v>
      </c>
      <c r="G1524" s="10" t="s">
        <v>124</v>
      </c>
      <c r="H1524" s="10" t="s">
        <v>2</v>
      </c>
      <c r="I1524" s="10" t="s">
        <v>125</v>
      </c>
      <c r="J1524" s="10" t="s">
        <v>106</v>
      </c>
      <c r="K1524" s="10" t="s">
        <v>126</v>
      </c>
      <c r="L1524" s="10" t="s">
        <v>127</v>
      </c>
      <c r="M1524" s="10" t="s">
        <v>128</v>
      </c>
      <c r="N1524" s="10"/>
      <c r="O1524" s="10" t="s">
        <v>129</v>
      </c>
      <c r="P1524" s="10" t="s">
        <v>130</v>
      </c>
      <c r="Q1524" s="10"/>
      <c r="R1524" s="10" t="s">
        <v>131</v>
      </c>
      <c r="S1524" s="10" t="s">
        <v>121</v>
      </c>
      <c r="T1524" s="10" t="s">
        <v>132</v>
      </c>
    </row>
    <row r="1525" spans="1:20" x14ac:dyDescent="0.35">
      <c r="A1525" s="10"/>
      <c r="B1525" s="10"/>
      <c r="C1525" s="10">
        <v>6</v>
      </c>
      <c r="D1525" s="10" t="s">
        <v>51</v>
      </c>
      <c r="E1525" s="10"/>
      <c r="F1525" s="10"/>
      <c r="G1525" s="10"/>
      <c r="H1525" s="10"/>
      <c r="I1525" s="10"/>
      <c r="J1525" s="10"/>
      <c r="K1525" s="10"/>
      <c r="L1525" s="10"/>
      <c r="M1525" s="10"/>
      <c r="N1525" s="10"/>
      <c r="O1525" s="10"/>
      <c r="P1525" s="10"/>
      <c r="Q1525" s="10"/>
      <c r="R1525" s="10"/>
      <c r="S1525" s="10"/>
      <c r="T1525" s="10"/>
    </row>
    <row r="1526" spans="1:20" x14ac:dyDescent="0.35">
      <c r="A1526" s="10" t="s">
        <v>118</v>
      </c>
      <c r="B1526" s="10" t="s">
        <v>119</v>
      </c>
      <c r="C1526" s="10" t="s">
        <v>120</v>
      </c>
      <c r="D1526" s="10" t="s">
        <v>121</v>
      </c>
      <c r="E1526" s="10" t="s">
        <v>122</v>
      </c>
      <c r="F1526" s="10" t="s">
        <v>123</v>
      </c>
      <c r="G1526" s="10" t="s">
        <v>124</v>
      </c>
      <c r="H1526" s="10" t="s">
        <v>2</v>
      </c>
      <c r="I1526" s="10" t="s">
        <v>125</v>
      </c>
      <c r="J1526" s="10" t="s">
        <v>106</v>
      </c>
      <c r="K1526" s="10" t="s">
        <v>126</v>
      </c>
      <c r="L1526" s="10" t="s">
        <v>127</v>
      </c>
      <c r="M1526" s="10" t="s">
        <v>128</v>
      </c>
      <c r="N1526" s="10"/>
      <c r="O1526" s="10" t="s">
        <v>129</v>
      </c>
      <c r="P1526" s="10" t="s">
        <v>130</v>
      </c>
      <c r="Q1526" s="10"/>
      <c r="R1526" s="10" t="s">
        <v>131</v>
      </c>
      <c r="S1526" s="10" t="s">
        <v>121</v>
      </c>
      <c r="T1526" s="10" t="s">
        <v>132</v>
      </c>
    </row>
    <row r="1527" spans="1:20" x14ac:dyDescent="0.35">
      <c r="A1527" s="10"/>
      <c r="B1527" s="10"/>
      <c r="C1527" s="10">
        <v>6</v>
      </c>
      <c r="D1527" s="10" t="s">
        <v>52</v>
      </c>
      <c r="E1527" s="10"/>
      <c r="F1527" s="10"/>
      <c r="G1527" s="10"/>
      <c r="H1527" s="10"/>
      <c r="I1527" s="10"/>
      <c r="J1527" s="10"/>
      <c r="K1527" s="10"/>
      <c r="L1527" s="10"/>
      <c r="M1527" s="10"/>
      <c r="N1527" s="10"/>
      <c r="O1527" s="10"/>
      <c r="P1527" s="10"/>
      <c r="Q1527" s="10"/>
      <c r="R1527" s="10"/>
      <c r="S1527" s="10"/>
      <c r="T1527" s="10"/>
    </row>
    <row r="1528" spans="1:20" x14ac:dyDescent="0.35">
      <c r="A1528" s="10" t="s">
        <v>118</v>
      </c>
      <c r="B1528" s="10" t="s">
        <v>119</v>
      </c>
      <c r="C1528" s="10" t="s">
        <v>120</v>
      </c>
      <c r="D1528" s="10" t="s">
        <v>121</v>
      </c>
      <c r="E1528" s="10" t="s">
        <v>122</v>
      </c>
      <c r="F1528" s="10" t="s">
        <v>123</v>
      </c>
      <c r="G1528" s="10" t="s">
        <v>124</v>
      </c>
      <c r="H1528" s="10" t="s">
        <v>2</v>
      </c>
      <c r="I1528" s="10" t="s">
        <v>125</v>
      </c>
      <c r="J1528" s="10" t="s">
        <v>106</v>
      </c>
      <c r="K1528" s="10" t="s">
        <v>126</v>
      </c>
      <c r="L1528" s="10" t="s">
        <v>127</v>
      </c>
      <c r="M1528" s="10" t="s">
        <v>128</v>
      </c>
      <c r="N1528" s="10"/>
      <c r="O1528" s="10" t="s">
        <v>129</v>
      </c>
      <c r="P1528" s="10" t="s">
        <v>130</v>
      </c>
      <c r="Q1528" s="10"/>
      <c r="R1528" s="10" t="s">
        <v>131</v>
      </c>
      <c r="S1528" s="10" t="s">
        <v>121</v>
      </c>
      <c r="T1528" s="10" t="s">
        <v>132</v>
      </c>
    </row>
    <row r="1529" spans="1:20" x14ac:dyDescent="0.35">
      <c r="A1529" s="10"/>
      <c r="B1529" s="10"/>
      <c r="C1529" s="10">
        <v>6</v>
      </c>
      <c r="D1529" s="10" t="s">
        <v>53</v>
      </c>
      <c r="E1529" s="10"/>
      <c r="F1529" s="10"/>
      <c r="G1529" s="10"/>
      <c r="H1529" s="10"/>
      <c r="I1529" s="10"/>
      <c r="J1529" s="10"/>
      <c r="K1529" s="10"/>
      <c r="L1529" s="10"/>
      <c r="M1529" s="10"/>
      <c r="N1529" s="10"/>
      <c r="O1529" s="10"/>
      <c r="P1529" s="10"/>
      <c r="Q1529" s="10"/>
      <c r="R1529" s="10"/>
      <c r="S1529" s="10"/>
      <c r="T1529" s="10"/>
    </row>
    <row r="1530" spans="1:20" x14ac:dyDescent="0.35">
      <c r="A1530" s="10" t="s">
        <v>118</v>
      </c>
      <c r="B1530" s="10" t="s">
        <v>119</v>
      </c>
      <c r="C1530" s="10" t="s">
        <v>120</v>
      </c>
      <c r="D1530" s="10" t="s">
        <v>121</v>
      </c>
      <c r="E1530" s="10" t="s">
        <v>122</v>
      </c>
      <c r="F1530" s="10" t="s">
        <v>123</v>
      </c>
      <c r="G1530" s="10" t="s">
        <v>124</v>
      </c>
      <c r="H1530" s="10" t="s">
        <v>2</v>
      </c>
      <c r="I1530" s="10" t="s">
        <v>125</v>
      </c>
      <c r="J1530" s="10" t="s">
        <v>106</v>
      </c>
      <c r="K1530" s="10" t="s">
        <v>126</v>
      </c>
      <c r="L1530" s="10" t="s">
        <v>127</v>
      </c>
      <c r="M1530" s="10" t="s">
        <v>128</v>
      </c>
      <c r="N1530" s="10"/>
      <c r="O1530" s="10" t="s">
        <v>129</v>
      </c>
      <c r="P1530" s="10" t="s">
        <v>130</v>
      </c>
      <c r="Q1530" s="10"/>
      <c r="R1530" s="10" t="s">
        <v>131</v>
      </c>
      <c r="S1530" s="10" t="s">
        <v>121</v>
      </c>
      <c r="T1530" s="10" t="s">
        <v>132</v>
      </c>
    </row>
    <row r="1531" spans="1:20" x14ac:dyDescent="0.35">
      <c r="A1531" s="10"/>
      <c r="B1531" s="10"/>
      <c r="C1531" s="10">
        <v>6</v>
      </c>
      <c r="D1531" s="10" t="s">
        <v>54</v>
      </c>
      <c r="E1531" s="10"/>
      <c r="F1531" s="10"/>
      <c r="G1531" s="10"/>
      <c r="H1531" s="10"/>
      <c r="I1531" s="10"/>
      <c r="J1531" s="10"/>
      <c r="K1531" s="10"/>
      <c r="L1531" s="10"/>
      <c r="M1531" s="10"/>
      <c r="N1531" s="10"/>
      <c r="O1531" s="10"/>
      <c r="P1531" s="10"/>
      <c r="Q1531" s="10"/>
      <c r="R1531" s="10"/>
      <c r="S1531" s="10"/>
      <c r="T1531" s="10"/>
    </row>
    <row r="1532" spans="1:20" x14ac:dyDescent="0.35">
      <c r="A1532" s="10" t="s">
        <v>118</v>
      </c>
      <c r="B1532" s="10" t="s">
        <v>119</v>
      </c>
      <c r="C1532" s="10" t="s">
        <v>120</v>
      </c>
      <c r="D1532" s="10" t="s">
        <v>121</v>
      </c>
      <c r="E1532" s="10" t="s">
        <v>122</v>
      </c>
      <c r="F1532" s="10" t="s">
        <v>123</v>
      </c>
      <c r="G1532" s="10" t="s">
        <v>124</v>
      </c>
      <c r="H1532" s="10" t="s">
        <v>2</v>
      </c>
      <c r="I1532" s="10" t="s">
        <v>125</v>
      </c>
      <c r="J1532" s="10" t="s">
        <v>106</v>
      </c>
      <c r="K1532" s="10" t="s">
        <v>126</v>
      </c>
      <c r="L1532" s="10" t="s">
        <v>127</v>
      </c>
      <c r="M1532" s="10" t="s">
        <v>128</v>
      </c>
      <c r="N1532" s="10"/>
      <c r="O1532" s="10" t="s">
        <v>129</v>
      </c>
      <c r="P1532" s="10" t="s">
        <v>130</v>
      </c>
      <c r="Q1532" s="10"/>
      <c r="R1532" s="10" t="s">
        <v>131</v>
      </c>
      <c r="S1532" s="10" t="s">
        <v>121</v>
      </c>
      <c r="T1532" s="10" t="s">
        <v>132</v>
      </c>
    </row>
    <row r="1533" spans="1:20" x14ac:dyDescent="0.35">
      <c r="A1533" s="10"/>
      <c r="B1533" s="10"/>
      <c r="C1533" s="10">
        <v>6</v>
      </c>
      <c r="D1533" s="10" t="s">
        <v>55</v>
      </c>
      <c r="E1533" s="10"/>
      <c r="F1533" s="10"/>
      <c r="G1533" s="10"/>
      <c r="H1533" s="10"/>
      <c r="I1533" s="10"/>
      <c r="J1533" s="10"/>
      <c r="K1533" s="10"/>
      <c r="L1533" s="10"/>
      <c r="M1533" s="10"/>
      <c r="N1533" s="10"/>
      <c r="O1533" s="10"/>
      <c r="P1533" s="10"/>
      <c r="Q1533" s="10"/>
      <c r="R1533" s="10"/>
      <c r="S1533" s="10"/>
      <c r="T1533" s="10"/>
    </row>
    <row r="1534" spans="1:20" x14ac:dyDescent="0.35">
      <c r="A1534" s="10" t="s">
        <v>118</v>
      </c>
      <c r="B1534" s="10" t="s">
        <v>119</v>
      </c>
      <c r="C1534" s="10" t="s">
        <v>120</v>
      </c>
      <c r="D1534" s="10" t="s">
        <v>121</v>
      </c>
      <c r="E1534" s="10" t="s">
        <v>122</v>
      </c>
      <c r="F1534" s="10" t="s">
        <v>123</v>
      </c>
      <c r="G1534" s="10" t="s">
        <v>124</v>
      </c>
      <c r="H1534" s="10" t="s">
        <v>2</v>
      </c>
      <c r="I1534" s="10" t="s">
        <v>125</v>
      </c>
      <c r="J1534" s="10" t="s">
        <v>106</v>
      </c>
      <c r="K1534" s="10" t="s">
        <v>126</v>
      </c>
      <c r="L1534" s="10" t="s">
        <v>127</v>
      </c>
      <c r="M1534" s="10" t="s">
        <v>128</v>
      </c>
      <c r="N1534" s="10"/>
      <c r="O1534" s="10" t="s">
        <v>129</v>
      </c>
      <c r="P1534" s="10" t="s">
        <v>130</v>
      </c>
      <c r="Q1534" s="10"/>
      <c r="R1534" s="10" t="s">
        <v>131</v>
      </c>
      <c r="S1534" s="10" t="s">
        <v>121</v>
      </c>
      <c r="T1534" s="10" t="s">
        <v>132</v>
      </c>
    </row>
    <row r="1535" spans="1:20" x14ac:dyDescent="0.35">
      <c r="A1535" s="10"/>
      <c r="B1535" s="10"/>
      <c r="C1535" s="10">
        <v>6</v>
      </c>
      <c r="D1535" s="10" t="s">
        <v>56</v>
      </c>
      <c r="E1535" s="10"/>
      <c r="F1535" s="10"/>
      <c r="G1535" s="10"/>
      <c r="H1535" s="10"/>
      <c r="I1535" s="10"/>
      <c r="J1535" s="10"/>
      <c r="K1535" s="10"/>
      <c r="L1535" s="10"/>
      <c r="M1535" s="10"/>
      <c r="N1535" s="10"/>
      <c r="O1535" s="10"/>
      <c r="P1535" s="10"/>
      <c r="Q1535" s="10"/>
      <c r="R1535" s="10"/>
      <c r="S1535" s="10"/>
      <c r="T1535" s="10"/>
    </row>
    <row r="1536" spans="1:20" x14ac:dyDescent="0.35">
      <c r="A1536" s="10" t="s">
        <v>118</v>
      </c>
      <c r="B1536" s="10" t="s">
        <v>119</v>
      </c>
      <c r="C1536" s="10" t="s">
        <v>120</v>
      </c>
      <c r="D1536" s="10" t="s">
        <v>121</v>
      </c>
      <c r="E1536" s="10" t="s">
        <v>122</v>
      </c>
      <c r="F1536" s="10" t="s">
        <v>123</v>
      </c>
      <c r="G1536" s="10" t="s">
        <v>124</v>
      </c>
      <c r="H1536" s="10" t="s">
        <v>2</v>
      </c>
      <c r="I1536" s="10" t="s">
        <v>125</v>
      </c>
      <c r="J1536" s="10" t="s">
        <v>106</v>
      </c>
      <c r="K1536" s="10" t="s">
        <v>126</v>
      </c>
      <c r="L1536" s="10" t="s">
        <v>127</v>
      </c>
      <c r="M1536" s="10" t="s">
        <v>128</v>
      </c>
      <c r="N1536" s="10"/>
      <c r="O1536" s="10" t="s">
        <v>129</v>
      </c>
      <c r="P1536" s="10" t="s">
        <v>130</v>
      </c>
      <c r="Q1536" s="10"/>
      <c r="R1536" s="10" t="s">
        <v>131</v>
      </c>
      <c r="S1536" s="10" t="s">
        <v>121</v>
      </c>
      <c r="T1536" s="10" t="s">
        <v>132</v>
      </c>
    </row>
    <row r="1537" spans="1:20" x14ac:dyDescent="0.35">
      <c r="A1537" s="10"/>
      <c r="B1537" s="10"/>
      <c r="C1537" s="10">
        <v>6</v>
      </c>
      <c r="D1537" s="10" t="s">
        <v>57</v>
      </c>
      <c r="E1537" s="10"/>
      <c r="F1537" s="10"/>
      <c r="G1537" s="10"/>
      <c r="H1537" s="10"/>
      <c r="I1537" s="10"/>
      <c r="J1537" s="10"/>
      <c r="K1537" s="10"/>
      <c r="L1537" s="10"/>
      <c r="M1537" s="10"/>
      <c r="N1537" s="10"/>
      <c r="O1537" s="10"/>
      <c r="P1537" s="10"/>
      <c r="Q1537" s="10"/>
      <c r="R1537" s="10"/>
      <c r="S1537" s="10"/>
      <c r="T1537" s="10"/>
    </row>
    <row r="1538" spans="1:20" x14ac:dyDescent="0.35">
      <c r="A1538" s="10" t="s">
        <v>118</v>
      </c>
      <c r="B1538" s="10" t="s">
        <v>119</v>
      </c>
      <c r="C1538" s="10" t="s">
        <v>120</v>
      </c>
      <c r="D1538" s="10" t="s">
        <v>121</v>
      </c>
      <c r="E1538" s="10" t="s">
        <v>122</v>
      </c>
      <c r="F1538" s="10" t="s">
        <v>123</v>
      </c>
      <c r="G1538" s="10" t="s">
        <v>124</v>
      </c>
      <c r="H1538" s="10" t="s">
        <v>2</v>
      </c>
      <c r="I1538" s="10" t="s">
        <v>125</v>
      </c>
      <c r="J1538" s="10" t="s">
        <v>106</v>
      </c>
      <c r="K1538" s="10" t="s">
        <v>126</v>
      </c>
      <c r="L1538" s="10" t="s">
        <v>127</v>
      </c>
      <c r="M1538" s="10" t="s">
        <v>128</v>
      </c>
      <c r="N1538" s="10"/>
      <c r="O1538" s="10" t="s">
        <v>129</v>
      </c>
      <c r="P1538" s="10" t="s">
        <v>130</v>
      </c>
      <c r="Q1538" s="10"/>
      <c r="R1538" s="10" t="s">
        <v>131</v>
      </c>
      <c r="S1538" s="10" t="s">
        <v>121</v>
      </c>
      <c r="T1538" s="10" t="s">
        <v>132</v>
      </c>
    </row>
    <row r="1539" spans="1:20" x14ac:dyDescent="0.35">
      <c r="A1539" s="10"/>
      <c r="B1539" s="10"/>
      <c r="C1539" s="10">
        <v>6</v>
      </c>
      <c r="D1539" s="10" t="s">
        <v>58</v>
      </c>
      <c r="E1539" s="10"/>
      <c r="F1539" s="10"/>
      <c r="G1539" s="10"/>
      <c r="H1539" s="10"/>
      <c r="I1539" s="10"/>
      <c r="J1539" s="10"/>
      <c r="K1539" s="10"/>
      <c r="L1539" s="10"/>
      <c r="M1539" s="10"/>
      <c r="N1539" s="10"/>
      <c r="O1539" s="10"/>
      <c r="P1539" s="10"/>
      <c r="Q1539" s="10"/>
      <c r="R1539" s="10"/>
      <c r="S1539" s="10"/>
      <c r="T1539" s="10"/>
    </row>
    <row r="1540" spans="1:20" x14ac:dyDescent="0.35">
      <c r="A1540" s="10" t="s">
        <v>118</v>
      </c>
      <c r="B1540" s="10" t="s">
        <v>119</v>
      </c>
      <c r="C1540" s="10" t="s">
        <v>120</v>
      </c>
      <c r="D1540" s="10" t="s">
        <v>121</v>
      </c>
      <c r="E1540" s="10" t="s">
        <v>122</v>
      </c>
      <c r="F1540" s="10" t="s">
        <v>123</v>
      </c>
      <c r="G1540" s="10" t="s">
        <v>124</v>
      </c>
      <c r="H1540" s="10" t="s">
        <v>2</v>
      </c>
      <c r="I1540" s="10" t="s">
        <v>125</v>
      </c>
      <c r="J1540" s="10" t="s">
        <v>106</v>
      </c>
      <c r="K1540" s="10" t="s">
        <v>126</v>
      </c>
      <c r="L1540" s="10" t="s">
        <v>127</v>
      </c>
      <c r="M1540" s="10" t="s">
        <v>128</v>
      </c>
      <c r="N1540" s="10"/>
      <c r="O1540" s="10" t="s">
        <v>129</v>
      </c>
      <c r="P1540" s="10" t="s">
        <v>130</v>
      </c>
      <c r="Q1540" s="10"/>
      <c r="R1540" s="10" t="s">
        <v>131</v>
      </c>
      <c r="S1540" s="10" t="s">
        <v>121</v>
      </c>
      <c r="T1540" s="10" t="s">
        <v>132</v>
      </c>
    </row>
    <row r="1541" spans="1:20" x14ac:dyDescent="0.35">
      <c r="A1541" s="10"/>
      <c r="B1541" s="10"/>
      <c r="C1541" s="10">
        <v>6</v>
      </c>
      <c r="D1541" s="10" t="s">
        <v>59</v>
      </c>
      <c r="E1541" s="10"/>
      <c r="F1541" s="10"/>
      <c r="G1541" s="10"/>
      <c r="H1541" s="10"/>
      <c r="I1541" s="10"/>
      <c r="J1541" s="10"/>
      <c r="K1541" s="10"/>
      <c r="L1541" s="10"/>
      <c r="M1541" s="10"/>
      <c r="N1541" s="10"/>
      <c r="O1541" s="10"/>
      <c r="P1541" s="10"/>
      <c r="Q1541" s="10"/>
      <c r="R1541" s="10"/>
      <c r="S1541" s="10"/>
      <c r="T1541" s="10"/>
    </row>
    <row r="1542" spans="1:20" x14ac:dyDescent="0.35">
      <c r="A1542" s="10" t="s">
        <v>118</v>
      </c>
      <c r="B1542" s="10" t="s">
        <v>119</v>
      </c>
      <c r="C1542" s="10" t="s">
        <v>120</v>
      </c>
      <c r="D1542" s="10" t="s">
        <v>121</v>
      </c>
      <c r="E1542" s="10" t="s">
        <v>122</v>
      </c>
      <c r="F1542" s="10" t="s">
        <v>123</v>
      </c>
      <c r="G1542" s="10" t="s">
        <v>124</v>
      </c>
      <c r="H1542" s="10" t="s">
        <v>2</v>
      </c>
      <c r="I1542" s="10" t="s">
        <v>125</v>
      </c>
      <c r="J1542" s="10" t="s">
        <v>106</v>
      </c>
      <c r="K1542" s="10" t="s">
        <v>126</v>
      </c>
      <c r="L1542" s="10" t="s">
        <v>127</v>
      </c>
      <c r="M1542" s="10" t="s">
        <v>128</v>
      </c>
      <c r="N1542" s="10"/>
      <c r="O1542" s="10" t="s">
        <v>129</v>
      </c>
      <c r="P1542" s="10" t="s">
        <v>130</v>
      </c>
      <c r="Q1542" s="10"/>
      <c r="R1542" s="10" t="s">
        <v>131</v>
      </c>
      <c r="S1542" s="10" t="s">
        <v>121</v>
      </c>
      <c r="T1542" s="10" t="s">
        <v>132</v>
      </c>
    </row>
    <row r="1543" spans="1:20" x14ac:dyDescent="0.35">
      <c r="A1543" s="10"/>
      <c r="B1543" s="10"/>
      <c r="C1543" s="10">
        <v>6</v>
      </c>
      <c r="D1543" s="10" t="s">
        <v>60</v>
      </c>
      <c r="E1543" s="10"/>
      <c r="F1543" s="10"/>
      <c r="G1543" s="10"/>
      <c r="H1543" s="10"/>
      <c r="I1543" s="10"/>
      <c r="J1543" s="10"/>
      <c r="K1543" s="10"/>
      <c r="L1543" s="10"/>
      <c r="M1543" s="10"/>
      <c r="N1543" s="10"/>
      <c r="O1543" s="10"/>
      <c r="P1543" s="10"/>
      <c r="Q1543" s="10"/>
      <c r="R1543" s="10"/>
      <c r="S1543" s="10"/>
      <c r="T1543" s="10"/>
    </row>
    <row r="1544" spans="1:20" x14ac:dyDescent="0.35">
      <c r="A1544" s="10" t="s">
        <v>118</v>
      </c>
      <c r="B1544" s="10" t="s">
        <v>119</v>
      </c>
      <c r="C1544" s="10" t="s">
        <v>120</v>
      </c>
      <c r="D1544" s="10" t="s">
        <v>121</v>
      </c>
      <c r="E1544" s="10" t="s">
        <v>122</v>
      </c>
      <c r="F1544" s="10" t="s">
        <v>123</v>
      </c>
      <c r="G1544" s="10" t="s">
        <v>124</v>
      </c>
      <c r="H1544" s="10" t="s">
        <v>2</v>
      </c>
      <c r="I1544" s="10" t="s">
        <v>125</v>
      </c>
      <c r="J1544" s="10" t="s">
        <v>106</v>
      </c>
      <c r="K1544" s="10" t="s">
        <v>126</v>
      </c>
      <c r="L1544" s="10" t="s">
        <v>127</v>
      </c>
      <c r="M1544" s="10" t="s">
        <v>128</v>
      </c>
      <c r="N1544" s="10"/>
      <c r="O1544" s="10" t="s">
        <v>129</v>
      </c>
      <c r="P1544" s="10" t="s">
        <v>130</v>
      </c>
      <c r="Q1544" s="10"/>
      <c r="R1544" s="10" t="s">
        <v>131</v>
      </c>
      <c r="S1544" s="10" t="s">
        <v>121</v>
      </c>
      <c r="T1544" s="10" t="s">
        <v>132</v>
      </c>
    </row>
    <row r="1545" spans="1:20" x14ac:dyDescent="0.35">
      <c r="A1545" s="10"/>
      <c r="B1545" s="10"/>
      <c r="C1545" s="10">
        <v>6</v>
      </c>
      <c r="D1545" s="10" t="s">
        <v>61</v>
      </c>
      <c r="E1545" s="10"/>
      <c r="F1545" s="10"/>
      <c r="G1545" s="10"/>
      <c r="H1545" s="10"/>
      <c r="I1545" s="10"/>
      <c r="J1545" s="10"/>
      <c r="K1545" s="10"/>
      <c r="L1545" s="10"/>
      <c r="M1545" s="10"/>
      <c r="N1545" s="10"/>
      <c r="O1545" s="10"/>
      <c r="P1545" s="10"/>
      <c r="Q1545" s="10"/>
      <c r="R1545" s="10"/>
      <c r="S1545" s="10"/>
      <c r="T1545" s="10"/>
    </row>
    <row r="1546" spans="1:20" x14ac:dyDescent="0.35">
      <c r="A1546" s="10" t="s">
        <v>118</v>
      </c>
      <c r="B1546" s="10" t="s">
        <v>119</v>
      </c>
      <c r="C1546" s="10" t="s">
        <v>120</v>
      </c>
      <c r="D1546" s="10" t="s">
        <v>121</v>
      </c>
      <c r="E1546" s="10" t="s">
        <v>122</v>
      </c>
      <c r="F1546" s="10" t="s">
        <v>123</v>
      </c>
      <c r="G1546" s="10" t="s">
        <v>124</v>
      </c>
      <c r="H1546" s="10" t="s">
        <v>2</v>
      </c>
      <c r="I1546" s="10" t="s">
        <v>125</v>
      </c>
      <c r="J1546" s="10" t="s">
        <v>106</v>
      </c>
      <c r="K1546" s="10" t="s">
        <v>126</v>
      </c>
      <c r="L1546" s="10" t="s">
        <v>127</v>
      </c>
      <c r="M1546" s="10" t="s">
        <v>128</v>
      </c>
      <c r="N1546" s="10"/>
      <c r="O1546" s="10" t="s">
        <v>129</v>
      </c>
      <c r="P1546" s="10" t="s">
        <v>130</v>
      </c>
      <c r="Q1546" s="10"/>
      <c r="R1546" s="10" t="s">
        <v>131</v>
      </c>
      <c r="S1546" s="10" t="s">
        <v>121</v>
      </c>
      <c r="T1546" s="10" t="s">
        <v>132</v>
      </c>
    </row>
    <row r="1547" spans="1:20" x14ac:dyDescent="0.35">
      <c r="A1547" s="10"/>
      <c r="B1547" s="10"/>
      <c r="C1547" s="10">
        <v>6</v>
      </c>
      <c r="D1547" s="10" t="s">
        <v>62</v>
      </c>
      <c r="E1547" s="10"/>
      <c r="F1547" s="10"/>
      <c r="G1547" s="10"/>
      <c r="H1547" s="10"/>
      <c r="I1547" s="10"/>
      <c r="J1547" s="10"/>
      <c r="K1547" s="10"/>
      <c r="L1547" s="10"/>
      <c r="M1547" s="10"/>
      <c r="N1547" s="10"/>
      <c r="O1547" s="10"/>
      <c r="P1547" s="10"/>
      <c r="Q1547" s="10"/>
      <c r="R1547" s="10"/>
      <c r="S1547" s="10"/>
      <c r="T1547" s="10"/>
    </row>
    <row r="1548" spans="1:20" x14ac:dyDescent="0.35">
      <c r="A1548" s="10" t="s">
        <v>118</v>
      </c>
      <c r="B1548" s="10" t="s">
        <v>119</v>
      </c>
      <c r="C1548" s="10" t="s">
        <v>120</v>
      </c>
      <c r="D1548" s="10" t="s">
        <v>121</v>
      </c>
      <c r="E1548" s="10" t="s">
        <v>122</v>
      </c>
      <c r="F1548" s="10" t="s">
        <v>123</v>
      </c>
      <c r="G1548" s="10" t="s">
        <v>124</v>
      </c>
      <c r="H1548" s="10" t="s">
        <v>2</v>
      </c>
      <c r="I1548" s="10" t="s">
        <v>125</v>
      </c>
      <c r="J1548" s="10" t="s">
        <v>106</v>
      </c>
      <c r="K1548" s="10" t="s">
        <v>126</v>
      </c>
      <c r="L1548" s="10" t="s">
        <v>127</v>
      </c>
      <c r="M1548" s="10" t="s">
        <v>128</v>
      </c>
      <c r="N1548" s="10"/>
      <c r="O1548" s="10" t="s">
        <v>129</v>
      </c>
      <c r="P1548" s="10" t="s">
        <v>130</v>
      </c>
      <c r="Q1548" s="10"/>
      <c r="R1548" s="10" t="s">
        <v>131</v>
      </c>
      <c r="S1548" s="10" t="s">
        <v>121</v>
      </c>
      <c r="T1548" s="10" t="s">
        <v>132</v>
      </c>
    </row>
    <row r="1549" spans="1:20" x14ac:dyDescent="0.35">
      <c r="A1549" s="10"/>
      <c r="B1549" s="10"/>
      <c r="C1549" s="10">
        <v>6</v>
      </c>
      <c r="D1549" s="10" t="s">
        <v>63</v>
      </c>
      <c r="E1549" s="10"/>
      <c r="F1549" s="10"/>
      <c r="G1549" s="10"/>
      <c r="H1549" s="10"/>
      <c r="I1549" s="10"/>
      <c r="J1549" s="10"/>
      <c r="K1549" s="10"/>
      <c r="L1549" s="10"/>
      <c r="M1549" s="10"/>
      <c r="N1549" s="10"/>
      <c r="O1549" s="10"/>
      <c r="P1549" s="10"/>
      <c r="Q1549" s="10"/>
      <c r="R1549" s="10"/>
      <c r="S1549" s="10"/>
      <c r="T1549" s="10"/>
    </row>
    <row r="1550" spans="1:20" x14ac:dyDescent="0.35">
      <c r="A1550" s="10" t="s">
        <v>118</v>
      </c>
      <c r="B1550" s="10" t="s">
        <v>119</v>
      </c>
      <c r="C1550" s="10" t="s">
        <v>120</v>
      </c>
      <c r="D1550" s="10" t="s">
        <v>121</v>
      </c>
      <c r="E1550" s="10" t="s">
        <v>122</v>
      </c>
      <c r="F1550" s="10" t="s">
        <v>123</v>
      </c>
      <c r="G1550" s="10" t="s">
        <v>124</v>
      </c>
      <c r="H1550" s="10" t="s">
        <v>2</v>
      </c>
      <c r="I1550" s="10" t="s">
        <v>125</v>
      </c>
      <c r="J1550" s="10" t="s">
        <v>106</v>
      </c>
      <c r="K1550" s="10" t="s">
        <v>126</v>
      </c>
      <c r="L1550" s="10" t="s">
        <v>127</v>
      </c>
      <c r="M1550" s="10" t="s">
        <v>128</v>
      </c>
      <c r="N1550" s="10"/>
      <c r="O1550" s="10" t="s">
        <v>129</v>
      </c>
      <c r="P1550" s="10" t="s">
        <v>130</v>
      </c>
      <c r="Q1550" s="10"/>
      <c r="R1550" s="10" t="s">
        <v>131</v>
      </c>
      <c r="S1550" s="10" t="s">
        <v>121</v>
      </c>
      <c r="T1550" s="10" t="s">
        <v>132</v>
      </c>
    </row>
    <row r="1551" spans="1:20" x14ac:dyDescent="0.35">
      <c r="A1551" s="10"/>
      <c r="B1551" s="10"/>
      <c r="C1551" s="10">
        <v>6</v>
      </c>
      <c r="D1551" s="10" t="s">
        <v>64</v>
      </c>
      <c r="E1551" s="10"/>
      <c r="F1551" s="10"/>
      <c r="G1551" s="10"/>
      <c r="H1551" s="10"/>
      <c r="I1551" s="10"/>
      <c r="J1551" s="10"/>
      <c r="K1551" s="10"/>
      <c r="L1551" s="10"/>
      <c r="M1551" s="10"/>
      <c r="N1551" s="10"/>
      <c r="O1551" s="10"/>
      <c r="P1551" s="10"/>
      <c r="Q1551" s="10"/>
      <c r="R1551" s="10"/>
      <c r="S1551" s="10"/>
      <c r="T1551" s="10"/>
    </row>
    <row r="1552" spans="1:20" x14ac:dyDescent="0.35">
      <c r="A1552" s="10" t="s">
        <v>118</v>
      </c>
      <c r="B1552" s="10" t="s">
        <v>119</v>
      </c>
      <c r="C1552" s="10" t="s">
        <v>120</v>
      </c>
      <c r="D1552" s="10" t="s">
        <v>121</v>
      </c>
      <c r="E1552" s="10" t="s">
        <v>122</v>
      </c>
      <c r="F1552" s="10" t="s">
        <v>123</v>
      </c>
      <c r="G1552" s="10" t="s">
        <v>124</v>
      </c>
      <c r="H1552" s="10" t="s">
        <v>2</v>
      </c>
      <c r="I1552" s="10" t="s">
        <v>125</v>
      </c>
      <c r="J1552" s="10" t="s">
        <v>106</v>
      </c>
      <c r="K1552" s="10" t="s">
        <v>126</v>
      </c>
      <c r="L1552" s="10" t="s">
        <v>127</v>
      </c>
      <c r="M1552" s="10" t="s">
        <v>128</v>
      </c>
      <c r="N1552" s="10"/>
      <c r="O1552" s="10" t="s">
        <v>129</v>
      </c>
      <c r="P1552" s="10" t="s">
        <v>130</v>
      </c>
      <c r="Q1552" s="10"/>
      <c r="R1552" s="10" t="s">
        <v>131</v>
      </c>
      <c r="S1552" s="10" t="s">
        <v>121</v>
      </c>
      <c r="T1552" s="10" t="s">
        <v>132</v>
      </c>
    </row>
    <row r="1553" spans="1:20" x14ac:dyDescent="0.35">
      <c r="A1553" s="10"/>
      <c r="B1553" s="10"/>
      <c r="C1553" s="10">
        <v>6</v>
      </c>
      <c r="D1553" s="10" t="s">
        <v>65</v>
      </c>
      <c r="E1553" s="10"/>
      <c r="F1553" s="10"/>
      <c r="G1553" s="10"/>
      <c r="H1553" s="10"/>
      <c r="I1553" s="10"/>
      <c r="J1553" s="10"/>
      <c r="K1553" s="10"/>
      <c r="L1553" s="10"/>
      <c r="M1553" s="10"/>
      <c r="N1553" s="10"/>
      <c r="O1553" s="10"/>
      <c r="P1553" s="10"/>
      <c r="Q1553" s="10"/>
      <c r="R1553" s="10"/>
      <c r="S1553" s="10"/>
      <c r="T1553" s="10"/>
    </row>
    <row r="1554" spans="1:20" x14ac:dyDescent="0.35">
      <c r="A1554" s="10" t="s">
        <v>118</v>
      </c>
      <c r="B1554" s="10" t="s">
        <v>119</v>
      </c>
      <c r="C1554" s="10" t="s">
        <v>120</v>
      </c>
      <c r="D1554" s="10" t="s">
        <v>121</v>
      </c>
      <c r="E1554" s="10" t="s">
        <v>122</v>
      </c>
      <c r="F1554" s="10" t="s">
        <v>123</v>
      </c>
      <c r="G1554" s="10" t="s">
        <v>124</v>
      </c>
      <c r="H1554" s="10" t="s">
        <v>2</v>
      </c>
      <c r="I1554" s="10" t="s">
        <v>125</v>
      </c>
      <c r="J1554" s="10" t="s">
        <v>106</v>
      </c>
      <c r="K1554" s="10" t="s">
        <v>126</v>
      </c>
      <c r="L1554" s="10" t="s">
        <v>127</v>
      </c>
      <c r="M1554" s="10" t="s">
        <v>128</v>
      </c>
      <c r="N1554" s="10"/>
      <c r="O1554" s="10" t="s">
        <v>129</v>
      </c>
      <c r="P1554" s="10" t="s">
        <v>130</v>
      </c>
      <c r="Q1554" s="10"/>
      <c r="R1554" s="10" t="s">
        <v>131</v>
      </c>
      <c r="S1554" s="10" t="s">
        <v>121</v>
      </c>
      <c r="T1554" s="10" t="s">
        <v>132</v>
      </c>
    </row>
    <row r="1555" spans="1:20" x14ac:dyDescent="0.35">
      <c r="A1555" s="10"/>
      <c r="B1555" s="10"/>
      <c r="C1555" s="10">
        <v>6</v>
      </c>
      <c r="D1555" s="10" t="s">
        <v>66</v>
      </c>
      <c r="E1555" s="10"/>
      <c r="F1555" s="10"/>
      <c r="G1555" s="10"/>
      <c r="H1555" s="10"/>
      <c r="I1555" s="10"/>
      <c r="J1555" s="10"/>
      <c r="K1555" s="10"/>
      <c r="L1555" s="10"/>
      <c r="M1555" s="10"/>
      <c r="N1555" s="10"/>
      <c r="O1555" s="10"/>
      <c r="P1555" s="10"/>
      <c r="Q1555" s="10"/>
      <c r="R1555" s="10"/>
      <c r="S1555" s="10"/>
      <c r="T1555" s="10"/>
    </row>
    <row r="1556" spans="1:20" x14ac:dyDescent="0.35">
      <c r="A1556" s="10" t="s">
        <v>118</v>
      </c>
      <c r="B1556" s="10" t="s">
        <v>119</v>
      </c>
      <c r="C1556" s="10" t="s">
        <v>120</v>
      </c>
      <c r="D1556" s="10" t="s">
        <v>121</v>
      </c>
      <c r="E1556" s="10" t="s">
        <v>122</v>
      </c>
      <c r="F1556" s="10" t="s">
        <v>123</v>
      </c>
      <c r="G1556" s="10" t="s">
        <v>124</v>
      </c>
      <c r="H1556" s="10" t="s">
        <v>2</v>
      </c>
      <c r="I1556" s="10" t="s">
        <v>125</v>
      </c>
      <c r="J1556" s="10" t="s">
        <v>106</v>
      </c>
      <c r="K1556" s="10" t="s">
        <v>126</v>
      </c>
      <c r="L1556" s="10" t="s">
        <v>127</v>
      </c>
      <c r="M1556" s="10" t="s">
        <v>128</v>
      </c>
      <c r="N1556" s="10"/>
      <c r="O1556" s="10" t="s">
        <v>129</v>
      </c>
      <c r="P1556" s="10" t="s">
        <v>130</v>
      </c>
      <c r="Q1556" s="10"/>
      <c r="R1556" s="10" t="s">
        <v>131</v>
      </c>
      <c r="S1556" s="10" t="s">
        <v>121</v>
      </c>
      <c r="T1556" s="10" t="s">
        <v>132</v>
      </c>
    </row>
    <row r="1557" spans="1:20" x14ac:dyDescent="0.35">
      <c r="A1557" s="10"/>
      <c r="B1557" s="10"/>
      <c r="C1557" s="10">
        <v>6</v>
      </c>
      <c r="D1557" s="10" t="s">
        <v>287</v>
      </c>
      <c r="E1557" s="10"/>
      <c r="F1557" s="10"/>
      <c r="G1557" s="10"/>
      <c r="H1557" s="10"/>
      <c r="I1557" s="10"/>
      <c r="J1557" s="10"/>
      <c r="K1557" s="10"/>
      <c r="L1557" s="10"/>
      <c r="M1557" s="10"/>
      <c r="N1557" s="10"/>
      <c r="O1557" s="10"/>
      <c r="P1557" s="10"/>
      <c r="Q1557" s="10"/>
      <c r="R1557" s="10"/>
      <c r="S1557" s="10"/>
      <c r="T1557" s="10"/>
    </row>
    <row r="1558" spans="1:20" x14ac:dyDescent="0.35">
      <c r="A1558" s="10" t="s">
        <v>118</v>
      </c>
      <c r="B1558" s="10" t="s">
        <v>119</v>
      </c>
      <c r="C1558" s="10" t="s">
        <v>120</v>
      </c>
      <c r="D1558" s="10" t="s">
        <v>121</v>
      </c>
      <c r="E1558" s="10" t="s">
        <v>122</v>
      </c>
      <c r="F1558" s="10" t="s">
        <v>123</v>
      </c>
      <c r="G1558" s="10" t="s">
        <v>124</v>
      </c>
      <c r="H1558" s="10" t="s">
        <v>2</v>
      </c>
      <c r="I1558" s="10" t="s">
        <v>125</v>
      </c>
      <c r="J1558" s="10" t="s">
        <v>106</v>
      </c>
      <c r="K1558" s="10" t="s">
        <v>126</v>
      </c>
      <c r="L1558" s="10" t="s">
        <v>127</v>
      </c>
      <c r="M1558" s="10" t="s">
        <v>128</v>
      </c>
      <c r="N1558" s="10"/>
      <c r="O1558" s="10" t="s">
        <v>129</v>
      </c>
      <c r="P1558" s="10" t="s">
        <v>130</v>
      </c>
      <c r="Q1558" s="10"/>
      <c r="R1558" s="10" t="s">
        <v>131</v>
      </c>
      <c r="S1558" s="10" t="s">
        <v>121</v>
      </c>
      <c r="T1558" s="10" t="s">
        <v>132</v>
      </c>
    </row>
    <row r="1559" spans="1:20" x14ac:dyDescent="0.35">
      <c r="A1559" s="10"/>
      <c r="B1559" s="10"/>
      <c r="C1559" s="10">
        <v>6</v>
      </c>
      <c r="D1559" s="10" t="s">
        <v>68</v>
      </c>
      <c r="E1559" s="10"/>
      <c r="F1559" s="10"/>
      <c r="G1559" s="10"/>
      <c r="H1559" s="10"/>
      <c r="I1559" s="10"/>
      <c r="J1559" s="10"/>
      <c r="K1559" s="10"/>
      <c r="L1559" s="10"/>
      <c r="M1559" s="10"/>
      <c r="N1559" s="10"/>
      <c r="O1559" s="10"/>
      <c r="P1559" s="10"/>
      <c r="Q1559" s="10"/>
      <c r="R1559" s="10"/>
      <c r="S1559" s="10"/>
      <c r="T1559" s="10"/>
    </row>
    <row r="1560" spans="1:20" x14ac:dyDescent="0.35">
      <c r="A1560" s="10" t="s">
        <v>118</v>
      </c>
      <c r="B1560" s="10" t="s">
        <v>119</v>
      </c>
      <c r="C1560" s="10" t="s">
        <v>120</v>
      </c>
      <c r="D1560" s="10" t="s">
        <v>121</v>
      </c>
      <c r="E1560" s="10" t="s">
        <v>122</v>
      </c>
      <c r="F1560" s="10" t="s">
        <v>123</v>
      </c>
      <c r="G1560" s="10" t="s">
        <v>124</v>
      </c>
      <c r="H1560" s="10" t="s">
        <v>2</v>
      </c>
      <c r="I1560" s="10" t="s">
        <v>125</v>
      </c>
      <c r="J1560" s="10" t="s">
        <v>106</v>
      </c>
      <c r="K1560" s="10" t="s">
        <v>126</v>
      </c>
      <c r="L1560" s="10" t="s">
        <v>127</v>
      </c>
      <c r="M1560" s="10" t="s">
        <v>128</v>
      </c>
      <c r="N1560" s="10"/>
      <c r="O1560" s="10" t="s">
        <v>129</v>
      </c>
      <c r="P1560" s="10" t="s">
        <v>130</v>
      </c>
      <c r="Q1560" s="10"/>
      <c r="R1560" s="10" t="s">
        <v>131</v>
      </c>
      <c r="S1560" s="10" t="s">
        <v>121</v>
      </c>
      <c r="T1560" s="10" t="s">
        <v>132</v>
      </c>
    </row>
    <row r="1561" spans="1:20" x14ac:dyDescent="0.35">
      <c r="A1561" s="10"/>
      <c r="B1561" s="10"/>
      <c r="C1561" s="10">
        <v>6</v>
      </c>
      <c r="D1561" s="10" t="s">
        <v>366</v>
      </c>
      <c r="E1561" s="10"/>
      <c r="F1561" s="10"/>
      <c r="G1561" s="10"/>
      <c r="H1561" s="10"/>
      <c r="I1561" s="10"/>
      <c r="J1561" s="10"/>
      <c r="K1561" s="10"/>
      <c r="L1561" s="10"/>
      <c r="M1561" s="10"/>
      <c r="N1561" s="10"/>
      <c r="O1561" s="10"/>
      <c r="P1561" s="10"/>
      <c r="Q1561" s="10"/>
      <c r="R1561" s="10"/>
      <c r="S1561" s="10"/>
      <c r="T1561" s="10"/>
    </row>
    <row r="1562" spans="1:20" x14ac:dyDescent="0.35">
      <c r="A1562" s="10" t="s">
        <v>118</v>
      </c>
      <c r="B1562" s="10" t="s">
        <v>119</v>
      </c>
      <c r="C1562" s="10" t="s">
        <v>120</v>
      </c>
      <c r="D1562" s="10" t="s">
        <v>121</v>
      </c>
      <c r="E1562" s="10" t="s">
        <v>122</v>
      </c>
      <c r="F1562" s="10" t="s">
        <v>123</v>
      </c>
      <c r="G1562" s="10" t="s">
        <v>124</v>
      </c>
      <c r="H1562" s="10" t="s">
        <v>2</v>
      </c>
      <c r="I1562" s="10" t="s">
        <v>125</v>
      </c>
      <c r="J1562" s="10" t="s">
        <v>106</v>
      </c>
      <c r="K1562" s="10" t="s">
        <v>126</v>
      </c>
      <c r="L1562" s="10" t="s">
        <v>127</v>
      </c>
      <c r="M1562" s="10" t="s">
        <v>128</v>
      </c>
      <c r="N1562" s="10"/>
      <c r="O1562" s="10" t="s">
        <v>129</v>
      </c>
      <c r="P1562" s="10" t="s">
        <v>130</v>
      </c>
      <c r="Q1562" s="10"/>
      <c r="R1562" s="10" t="s">
        <v>131</v>
      </c>
      <c r="S1562" s="10" t="s">
        <v>121</v>
      </c>
      <c r="T1562" s="10" t="s">
        <v>132</v>
      </c>
    </row>
    <row r="1563" spans="1:20" x14ac:dyDescent="0.35">
      <c r="A1563" s="10"/>
      <c r="B1563" s="10"/>
      <c r="C1563" s="10">
        <v>6</v>
      </c>
      <c r="D1563" s="10" t="s">
        <v>69</v>
      </c>
      <c r="E1563" s="10"/>
      <c r="F1563" s="10"/>
      <c r="G1563" s="10"/>
      <c r="H1563" s="10"/>
      <c r="I1563" s="10"/>
      <c r="J1563" s="10"/>
      <c r="K1563" s="10"/>
      <c r="L1563" s="10"/>
      <c r="M1563" s="10"/>
      <c r="N1563" s="10"/>
      <c r="O1563" s="10"/>
      <c r="P1563" s="10"/>
      <c r="Q1563" s="10"/>
      <c r="R1563" s="10"/>
      <c r="S1563" s="10"/>
      <c r="T1563" s="10"/>
    </row>
    <row r="1564" spans="1:20" x14ac:dyDescent="0.35">
      <c r="A1564" s="10" t="s">
        <v>118</v>
      </c>
      <c r="B1564" s="10" t="s">
        <v>119</v>
      </c>
      <c r="C1564" s="10" t="s">
        <v>120</v>
      </c>
      <c r="D1564" s="10" t="s">
        <v>121</v>
      </c>
      <c r="E1564" s="10" t="s">
        <v>122</v>
      </c>
      <c r="F1564" s="10" t="s">
        <v>123</v>
      </c>
      <c r="G1564" s="10" t="s">
        <v>124</v>
      </c>
      <c r="H1564" s="10" t="s">
        <v>2</v>
      </c>
      <c r="I1564" s="10" t="s">
        <v>125</v>
      </c>
      <c r="J1564" s="10" t="s">
        <v>106</v>
      </c>
      <c r="K1564" s="10" t="s">
        <v>126</v>
      </c>
      <c r="L1564" s="10" t="s">
        <v>127</v>
      </c>
      <c r="M1564" s="10" t="s">
        <v>128</v>
      </c>
      <c r="N1564" s="10"/>
      <c r="O1564" s="10" t="s">
        <v>129</v>
      </c>
      <c r="P1564" s="10" t="s">
        <v>130</v>
      </c>
      <c r="Q1564" s="10"/>
      <c r="R1564" s="10" t="s">
        <v>131</v>
      </c>
      <c r="S1564" s="10" t="s">
        <v>121</v>
      </c>
      <c r="T1564" s="10" t="s">
        <v>132</v>
      </c>
    </row>
    <row r="1565" spans="1:20" x14ac:dyDescent="0.35">
      <c r="A1565" s="10"/>
      <c r="B1565" s="10"/>
      <c r="C1565" s="10">
        <v>6</v>
      </c>
      <c r="D1565" s="10" t="s">
        <v>70</v>
      </c>
      <c r="E1565" s="10"/>
      <c r="F1565" s="10"/>
      <c r="G1565" s="10"/>
      <c r="H1565" s="10"/>
      <c r="I1565" s="10"/>
      <c r="J1565" s="10"/>
      <c r="K1565" s="10"/>
      <c r="L1565" s="10"/>
      <c r="M1565" s="10"/>
      <c r="N1565" s="10"/>
      <c r="O1565" s="10"/>
      <c r="P1565" s="10"/>
      <c r="Q1565" s="10"/>
      <c r="R1565" s="10"/>
      <c r="S1565" s="10"/>
      <c r="T1565" s="10"/>
    </row>
    <row r="1566" spans="1:20" x14ac:dyDescent="0.35">
      <c r="A1566" s="10" t="s">
        <v>118</v>
      </c>
      <c r="B1566" s="10" t="s">
        <v>119</v>
      </c>
      <c r="C1566" s="10" t="s">
        <v>120</v>
      </c>
      <c r="D1566" s="10" t="s">
        <v>121</v>
      </c>
      <c r="E1566" s="10" t="s">
        <v>122</v>
      </c>
      <c r="F1566" s="10" t="s">
        <v>123</v>
      </c>
      <c r="G1566" s="10" t="s">
        <v>124</v>
      </c>
      <c r="H1566" s="10" t="s">
        <v>2</v>
      </c>
      <c r="I1566" s="10" t="s">
        <v>125</v>
      </c>
      <c r="J1566" s="10" t="s">
        <v>106</v>
      </c>
      <c r="K1566" s="10" t="s">
        <v>126</v>
      </c>
      <c r="L1566" s="10" t="s">
        <v>127</v>
      </c>
      <c r="M1566" s="10" t="s">
        <v>128</v>
      </c>
      <c r="N1566" s="10"/>
      <c r="O1566" s="10" t="s">
        <v>129</v>
      </c>
      <c r="P1566" s="10" t="s">
        <v>130</v>
      </c>
      <c r="Q1566" s="10"/>
      <c r="R1566" s="10" t="s">
        <v>131</v>
      </c>
      <c r="S1566" s="10" t="s">
        <v>121</v>
      </c>
      <c r="T1566" s="10" t="s">
        <v>132</v>
      </c>
    </row>
    <row r="1567" spans="1:20" x14ac:dyDescent="0.35">
      <c r="A1567" s="10"/>
      <c r="B1567" s="10"/>
      <c r="C1567" s="10">
        <v>6</v>
      </c>
      <c r="D1567" s="10" t="s">
        <v>71</v>
      </c>
      <c r="E1567" s="10"/>
      <c r="F1567" s="10"/>
      <c r="G1567" s="10"/>
      <c r="H1567" s="10"/>
      <c r="I1567" s="10"/>
      <c r="J1567" s="10"/>
      <c r="K1567" s="10"/>
      <c r="L1567" s="10"/>
      <c r="M1567" s="10"/>
      <c r="N1567" s="10"/>
      <c r="O1567" s="10"/>
      <c r="P1567" s="10"/>
      <c r="Q1567" s="10"/>
      <c r="R1567" s="10"/>
      <c r="S1567" s="10"/>
      <c r="T1567" s="10"/>
    </row>
    <row r="1568" spans="1:20" x14ac:dyDescent="0.35">
      <c r="A1568" s="10" t="s">
        <v>118</v>
      </c>
      <c r="B1568" s="10" t="s">
        <v>119</v>
      </c>
      <c r="C1568" s="10" t="s">
        <v>120</v>
      </c>
      <c r="D1568" s="10" t="s">
        <v>121</v>
      </c>
      <c r="E1568" s="10" t="s">
        <v>122</v>
      </c>
      <c r="F1568" s="10" t="s">
        <v>123</v>
      </c>
      <c r="G1568" s="10" t="s">
        <v>124</v>
      </c>
      <c r="H1568" s="10" t="s">
        <v>2</v>
      </c>
      <c r="I1568" s="10" t="s">
        <v>125</v>
      </c>
      <c r="J1568" s="10" t="s">
        <v>106</v>
      </c>
      <c r="K1568" s="10" t="s">
        <v>126</v>
      </c>
      <c r="L1568" s="10" t="s">
        <v>127</v>
      </c>
      <c r="M1568" s="10" t="s">
        <v>128</v>
      </c>
      <c r="N1568" s="10"/>
      <c r="O1568" s="10" t="s">
        <v>129</v>
      </c>
      <c r="P1568" s="10" t="s">
        <v>130</v>
      </c>
      <c r="Q1568" s="10"/>
      <c r="R1568" s="10" t="s">
        <v>131</v>
      </c>
      <c r="S1568" s="10" t="s">
        <v>121</v>
      </c>
      <c r="T1568" s="10" t="s">
        <v>132</v>
      </c>
    </row>
    <row r="1569" spans="1:20" x14ac:dyDescent="0.35">
      <c r="A1569" s="10"/>
      <c r="B1569" s="10"/>
      <c r="C1569" s="10">
        <v>6</v>
      </c>
      <c r="D1569" s="10" t="s">
        <v>72</v>
      </c>
      <c r="E1569" s="10"/>
      <c r="F1569" s="10"/>
      <c r="G1569" s="10"/>
      <c r="H1569" s="10"/>
      <c r="I1569" s="10"/>
      <c r="J1569" s="10"/>
      <c r="K1569" s="10"/>
      <c r="L1569" s="10"/>
      <c r="M1569" s="10"/>
      <c r="N1569" s="10"/>
      <c r="O1569" s="10"/>
      <c r="P1569" s="10"/>
      <c r="Q1569" s="10"/>
      <c r="R1569" s="10"/>
      <c r="S1569" s="10"/>
      <c r="T1569" s="10"/>
    </row>
    <row r="1570" spans="1:20" x14ac:dyDescent="0.35">
      <c r="A1570" s="10" t="s">
        <v>118</v>
      </c>
      <c r="B1570" s="10" t="s">
        <v>119</v>
      </c>
      <c r="C1570" s="10" t="s">
        <v>120</v>
      </c>
      <c r="D1570" s="10" t="s">
        <v>121</v>
      </c>
      <c r="E1570" s="10" t="s">
        <v>122</v>
      </c>
      <c r="F1570" s="10" t="s">
        <v>123</v>
      </c>
      <c r="G1570" s="10" t="s">
        <v>124</v>
      </c>
      <c r="H1570" s="10" t="s">
        <v>2</v>
      </c>
      <c r="I1570" s="10" t="s">
        <v>125</v>
      </c>
      <c r="J1570" s="10" t="s">
        <v>106</v>
      </c>
      <c r="K1570" s="10" t="s">
        <v>126</v>
      </c>
      <c r="L1570" s="10" t="s">
        <v>127</v>
      </c>
      <c r="M1570" s="10" t="s">
        <v>128</v>
      </c>
      <c r="N1570" s="10"/>
      <c r="O1570" s="10" t="s">
        <v>129</v>
      </c>
      <c r="P1570" s="10" t="s">
        <v>130</v>
      </c>
      <c r="Q1570" s="10"/>
      <c r="R1570" s="10" t="s">
        <v>131</v>
      </c>
      <c r="S1570" s="10" t="s">
        <v>121</v>
      </c>
      <c r="T1570" s="10" t="s">
        <v>132</v>
      </c>
    </row>
    <row r="1571" spans="1:20" x14ac:dyDescent="0.35">
      <c r="A1571" s="10"/>
      <c r="B1571" s="10"/>
      <c r="C1571" s="10">
        <v>6</v>
      </c>
      <c r="D1571" s="10" t="s">
        <v>73</v>
      </c>
      <c r="E1571" s="10"/>
      <c r="F1571" s="10"/>
      <c r="G1571" s="10"/>
      <c r="H1571" s="10"/>
      <c r="I1571" s="10"/>
      <c r="J1571" s="10"/>
      <c r="K1571" s="10"/>
      <c r="L1571" s="10"/>
      <c r="M1571" s="10"/>
      <c r="N1571" s="10"/>
      <c r="O1571" s="10"/>
      <c r="P1571" s="10"/>
      <c r="Q1571" s="10"/>
      <c r="R1571" s="10"/>
      <c r="S1571" s="10"/>
      <c r="T1571" s="10"/>
    </row>
    <row r="1572" spans="1:20" x14ac:dyDescent="0.35">
      <c r="A1572" s="10" t="s">
        <v>118</v>
      </c>
      <c r="B1572" s="10" t="s">
        <v>119</v>
      </c>
      <c r="C1572" s="10" t="s">
        <v>120</v>
      </c>
      <c r="D1572" s="10" t="s">
        <v>121</v>
      </c>
      <c r="E1572" s="10" t="s">
        <v>122</v>
      </c>
      <c r="F1572" s="10" t="s">
        <v>123</v>
      </c>
      <c r="G1572" s="10" t="s">
        <v>124</v>
      </c>
      <c r="H1572" s="10" t="s">
        <v>2</v>
      </c>
      <c r="I1572" s="10" t="s">
        <v>125</v>
      </c>
      <c r="J1572" s="10" t="s">
        <v>106</v>
      </c>
      <c r="K1572" s="10" t="s">
        <v>126</v>
      </c>
      <c r="L1572" s="10" t="s">
        <v>127</v>
      </c>
      <c r="M1572" s="10" t="s">
        <v>128</v>
      </c>
      <c r="N1572" s="10"/>
      <c r="O1572" s="10" t="s">
        <v>129</v>
      </c>
      <c r="P1572" s="10" t="s">
        <v>130</v>
      </c>
      <c r="Q1572" s="10"/>
      <c r="R1572" s="10" t="s">
        <v>131</v>
      </c>
      <c r="S1572" s="10" t="s">
        <v>121</v>
      </c>
      <c r="T1572" s="10" t="s">
        <v>132</v>
      </c>
    </row>
    <row r="1573" spans="1:20" x14ac:dyDescent="0.35">
      <c r="A1573" s="10"/>
      <c r="B1573" s="10"/>
      <c r="C1573" s="10">
        <v>6</v>
      </c>
      <c r="D1573" s="10" t="s">
        <v>74</v>
      </c>
      <c r="E1573" s="10"/>
      <c r="F1573" s="10"/>
      <c r="G1573" s="10"/>
      <c r="H1573" s="10"/>
      <c r="I1573" s="10"/>
      <c r="J1573" s="10"/>
      <c r="K1573" s="10"/>
      <c r="L1573" s="10"/>
      <c r="M1573" s="10"/>
      <c r="N1573" s="10"/>
      <c r="O1573" s="10"/>
      <c r="P1573" s="10"/>
      <c r="Q1573" s="10"/>
      <c r="R1573" s="10"/>
      <c r="S1573" s="10"/>
      <c r="T1573" s="10"/>
    </row>
    <row r="1574" spans="1:20" x14ac:dyDescent="0.35">
      <c r="A1574" s="10" t="s">
        <v>118</v>
      </c>
      <c r="B1574" s="10" t="s">
        <v>119</v>
      </c>
      <c r="C1574" s="10" t="s">
        <v>120</v>
      </c>
      <c r="D1574" s="10" t="s">
        <v>121</v>
      </c>
      <c r="E1574" s="10" t="s">
        <v>122</v>
      </c>
      <c r="F1574" s="10" t="s">
        <v>123</v>
      </c>
      <c r="G1574" s="10" t="s">
        <v>124</v>
      </c>
      <c r="H1574" s="10" t="s">
        <v>2</v>
      </c>
      <c r="I1574" s="10" t="s">
        <v>125</v>
      </c>
      <c r="J1574" s="10" t="s">
        <v>106</v>
      </c>
      <c r="K1574" s="10" t="s">
        <v>126</v>
      </c>
      <c r="L1574" s="10" t="s">
        <v>127</v>
      </c>
      <c r="M1574" s="10" t="s">
        <v>128</v>
      </c>
      <c r="N1574" s="10"/>
      <c r="O1574" s="10" t="s">
        <v>129</v>
      </c>
      <c r="P1574" s="10" t="s">
        <v>130</v>
      </c>
      <c r="Q1574" s="10"/>
      <c r="R1574" s="10" t="s">
        <v>131</v>
      </c>
      <c r="S1574" s="10" t="s">
        <v>121</v>
      </c>
      <c r="T1574" s="10" t="s">
        <v>132</v>
      </c>
    </row>
    <row r="1575" spans="1:20" x14ac:dyDescent="0.35">
      <c r="A1575" s="10"/>
      <c r="B1575" s="10"/>
      <c r="C1575" s="10">
        <v>6</v>
      </c>
      <c r="D1575" s="10" t="s">
        <v>75</v>
      </c>
      <c r="E1575" s="10"/>
      <c r="F1575" s="10"/>
      <c r="G1575" s="10"/>
      <c r="H1575" s="10"/>
      <c r="I1575" s="10"/>
      <c r="J1575" s="10"/>
      <c r="K1575" s="10"/>
      <c r="L1575" s="10"/>
      <c r="M1575" s="10"/>
      <c r="N1575" s="10"/>
      <c r="O1575" s="10"/>
      <c r="P1575" s="10"/>
      <c r="Q1575" s="10"/>
      <c r="R1575" s="10"/>
      <c r="S1575" s="10"/>
      <c r="T1575" s="10"/>
    </row>
    <row r="1576" spans="1:20" x14ac:dyDescent="0.35">
      <c r="A1576" s="10" t="s">
        <v>118</v>
      </c>
      <c r="B1576" s="10" t="s">
        <v>119</v>
      </c>
      <c r="C1576" s="10" t="s">
        <v>120</v>
      </c>
      <c r="D1576" s="10" t="s">
        <v>121</v>
      </c>
      <c r="E1576" s="10" t="s">
        <v>122</v>
      </c>
      <c r="F1576" s="10" t="s">
        <v>123</v>
      </c>
      <c r="G1576" s="10" t="s">
        <v>124</v>
      </c>
      <c r="H1576" s="10" t="s">
        <v>2</v>
      </c>
      <c r="I1576" s="10" t="s">
        <v>125</v>
      </c>
      <c r="J1576" s="10" t="s">
        <v>106</v>
      </c>
      <c r="K1576" s="10" t="s">
        <v>126</v>
      </c>
      <c r="L1576" s="10" t="s">
        <v>127</v>
      </c>
      <c r="M1576" s="10" t="s">
        <v>128</v>
      </c>
      <c r="N1576" s="10"/>
      <c r="O1576" s="10" t="s">
        <v>129</v>
      </c>
      <c r="P1576" s="10" t="s">
        <v>130</v>
      </c>
      <c r="Q1576" s="10"/>
      <c r="R1576" s="10" t="s">
        <v>131</v>
      </c>
      <c r="S1576" s="10" t="s">
        <v>121</v>
      </c>
      <c r="T1576" s="10" t="s">
        <v>132</v>
      </c>
    </row>
    <row r="1577" spans="1:20" x14ac:dyDescent="0.35">
      <c r="A1577" s="10"/>
      <c r="B1577" s="10"/>
      <c r="C1577" s="10">
        <v>6</v>
      </c>
      <c r="D1577" s="10" t="s">
        <v>76</v>
      </c>
      <c r="E1577" s="10"/>
      <c r="F1577" s="10"/>
      <c r="G1577" s="10"/>
      <c r="H1577" s="10"/>
      <c r="I1577" s="10"/>
      <c r="J1577" s="10"/>
      <c r="K1577" s="10"/>
      <c r="L1577" s="10"/>
      <c r="M1577" s="10"/>
      <c r="N1577" s="10"/>
      <c r="O1577" s="10"/>
      <c r="P1577" s="10"/>
      <c r="Q1577" s="10"/>
      <c r="R1577" s="10"/>
      <c r="S1577" s="10"/>
      <c r="T1577" s="10"/>
    </row>
    <row r="1578" spans="1:20" x14ac:dyDescent="0.35">
      <c r="A1578" s="10" t="s">
        <v>118</v>
      </c>
      <c r="B1578" s="10" t="s">
        <v>119</v>
      </c>
      <c r="C1578" s="10" t="s">
        <v>120</v>
      </c>
      <c r="D1578" s="10" t="s">
        <v>121</v>
      </c>
      <c r="E1578" s="10" t="s">
        <v>122</v>
      </c>
      <c r="F1578" s="10" t="s">
        <v>123</v>
      </c>
      <c r="G1578" s="10" t="s">
        <v>124</v>
      </c>
      <c r="H1578" s="10" t="s">
        <v>2</v>
      </c>
      <c r="I1578" s="10" t="s">
        <v>125</v>
      </c>
      <c r="J1578" s="10" t="s">
        <v>106</v>
      </c>
      <c r="K1578" s="10" t="s">
        <v>126</v>
      </c>
      <c r="L1578" s="10" t="s">
        <v>127</v>
      </c>
      <c r="M1578" s="10" t="s">
        <v>128</v>
      </c>
      <c r="N1578" s="10"/>
      <c r="O1578" s="10" t="s">
        <v>129</v>
      </c>
      <c r="P1578" s="10" t="s">
        <v>130</v>
      </c>
      <c r="Q1578" s="10"/>
      <c r="R1578" s="10" t="s">
        <v>131</v>
      </c>
      <c r="S1578" s="10" t="s">
        <v>121</v>
      </c>
      <c r="T1578" s="10" t="s">
        <v>132</v>
      </c>
    </row>
    <row r="1579" spans="1:20" x14ac:dyDescent="0.35">
      <c r="A1579" s="10"/>
      <c r="B1579" s="10"/>
      <c r="C1579" s="10">
        <v>6</v>
      </c>
      <c r="D1579" s="10" t="s">
        <v>77</v>
      </c>
      <c r="E1579" s="10"/>
      <c r="F1579" s="10"/>
      <c r="G1579" s="10"/>
      <c r="H1579" s="10"/>
      <c r="I1579" s="10"/>
      <c r="J1579" s="10"/>
      <c r="K1579" s="10"/>
      <c r="L1579" s="10"/>
      <c r="M1579" s="10"/>
      <c r="N1579" s="10"/>
      <c r="O1579" s="10"/>
      <c r="P1579" s="10"/>
      <c r="Q1579" s="10"/>
      <c r="R1579" s="10"/>
      <c r="S1579" s="10"/>
      <c r="T1579" s="10"/>
    </row>
    <row r="1580" spans="1:20" x14ac:dyDescent="0.35">
      <c r="A1580" s="10" t="s">
        <v>118</v>
      </c>
      <c r="B1580" s="10" t="s">
        <v>119</v>
      </c>
      <c r="C1580" s="10" t="s">
        <v>120</v>
      </c>
      <c r="D1580" s="10" t="s">
        <v>121</v>
      </c>
      <c r="E1580" s="10" t="s">
        <v>122</v>
      </c>
      <c r="F1580" s="10" t="s">
        <v>123</v>
      </c>
      <c r="G1580" s="10" t="s">
        <v>124</v>
      </c>
      <c r="H1580" s="10" t="s">
        <v>2</v>
      </c>
      <c r="I1580" s="10" t="s">
        <v>125</v>
      </c>
      <c r="J1580" s="10" t="s">
        <v>106</v>
      </c>
      <c r="K1580" s="10" t="s">
        <v>126</v>
      </c>
      <c r="L1580" s="10" t="s">
        <v>127</v>
      </c>
      <c r="M1580" s="10" t="s">
        <v>128</v>
      </c>
      <c r="N1580" s="10"/>
      <c r="O1580" s="10" t="s">
        <v>129</v>
      </c>
      <c r="P1580" s="10" t="s">
        <v>130</v>
      </c>
      <c r="Q1580" s="10"/>
      <c r="R1580" s="10" t="s">
        <v>131</v>
      </c>
      <c r="S1580" s="10" t="s">
        <v>121</v>
      </c>
      <c r="T1580" s="10" t="s">
        <v>132</v>
      </c>
    </row>
    <row r="1581" spans="1:20" x14ac:dyDescent="0.35">
      <c r="A1581" s="10"/>
      <c r="B1581" s="10"/>
      <c r="C1581" s="10">
        <v>6</v>
      </c>
      <c r="D1581" s="10" t="s">
        <v>78</v>
      </c>
      <c r="E1581" s="10"/>
      <c r="F1581" s="10"/>
      <c r="G1581" s="10"/>
      <c r="H1581" s="10"/>
      <c r="I1581" s="10"/>
      <c r="J1581" s="10"/>
      <c r="K1581" s="10"/>
      <c r="L1581" s="10"/>
      <c r="M1581" s="10"/>
      <c r="N1581" s="10"/>
      <c r="O1581" s="10"/>
      <c r="P1581" s="10"/>
      <c r="Q1581" s="10"/>
      <c r="R1581" s="10"/>
      <c r="S1581" s="10"/>
      <c r="T1581" s="10"/>
    </row>
    <row r="1582" spans="1:20" x14ac:dyDescent="0.35">
      <c r="A1582" s="10" t="s">
        <v>118</v>
      </c>
      <c r="B1582" s="10" t="s">
        <v>119</v>
      </c>
      <c r="C1582" s="10" t="s">
        <v>120</v>
      </c>
      <c r="D1582" s="10" t="s">
        <v>121</v>
      </c>
      <c r="E1582" s="10" t="s">
        <v>122</v>
      </c>
      <c r="F1582" s="10" t="s">
        <v>123</v>
      </c>
      <c r="G1582" s="10" t="s">
        <v>124</v>
      </c>
      <c r="H1582" s="10" t="s">
        <v>2</v>
      </c>
      <c r="I1582" s="10" t="s">
        <v>125</v>
      </c>
      <c r="J1582" s="10" t="s">
        <v>106</v>
      </c>
      <c r="K1582" s="10" t="s">
        <v>126</v>
      </c>
      <c r="L1582" s="10" t="s">
        <v>127</v>
      </c>
      <c r="M1582" s="10" t="s">
        <v>128</v>
      </c>
      <c r="N1582" s="10"/>
      <c r="O1582" s="10" t="s">
        <v>129</v>
      </c>
      <c r="P1582" s="10" t="s">
        <v>130</v>
      </c>
      <c r="Q1582" s="10"/>
      <c r="R1582" s="10" t="s">
        <v>131</v>
      </c>
      <c r="S1582" s="10" t="s">
        <v>121</v>
      </c>
      <c r="T1582" s="10" t="s">
        <v>132</v>
      </c>
    </row>
    <row r="1583" spans="1:20" x14ac:dyDescent="0.35">
      <c r="A1583" s="10"/>
      <c r="B1583" s="10"/>
      <c r="C1583" s="10">
        <v>6</v>
      </c>
      <c r="D1583" s="10" t="s">
        <v>79</v>
      </c>
      <c r="E1583" s="10"/>
      <c r="F1583" s="10"/>
      <c r="G1583" s="10"/>
      <c r="H1583" s="10"/>
      <c r="I1583" s="10"/>
      <c r="J1583" s="10"/>
      <c r="K1583" s="10"/>
      <c r="L1583" s="10"/>
      <c r="M1583" s="10"/>
      <c r="N1583" s="10"/>
      <c r="O1583" s="10"/>
      <c r="P1583" s="10"/>
      <c r="Q1583" s="10"/>
      <c r="R1583" s="10"/>
      <c r="S1583" s="10"/>
      <c r="T1583" s="10"/>
    </row>
    <row r="1584" spans="1:20" x14ac:dyDescent="0.35">
      <c r="A1584" s="10" t="s">
        <v>118</v>
      </c>
      <c r="B1584" s="10" t="s">
        <v>119</v>
      </c>
      <c r="C1584" s="10" t="s">
        <v>120</v>
      </c>
      <c r="D1584" s="10" t="s">
        <v>121</v>
      </c>
      <c r="E1584" s="10" t="s">
        <v>122</v>
      </c>
      <c r="F1584" s="10" t="s">
        <v>123</v>
      </c>
      <c r="G1584" s="10" t="s">
        <v>124</v>
      </c>
      <c r="H1584" s="10" t="s">
        <v>2</v>
      </c>
      <c r="I1584" s="10" t="s">
        <v>125</v>
      </c>
      <c r="J1584" s="10" t="s">
        <v>106</v>
      </c>
      <c r="K1584" s="10" t="s">
        <v>126</v>
      </c>
      <c r="L1584" s="10" t="s">
        <v>127</v>
      </c>
      <c r="M1584" s="10" t="s">
        <v>128</v>
      </c>
      <c r="N1584" s="10"/>
      <c r="O1584" s="10" t="s">
        <v>129</v>
      </c>
      <c r="P1584" s="10" t="s">
        <v>130</v>
      </c>
      <c r="Q1584" s="10"/>
      <c r="R1584" s="10" t="s">
        <v>131</v>
      </c>
      <c r="S1584" s="10" t="s">
        <v>121</v>
      </c>
      <c r="T1584" s="10" t="s">
        <v>132</v>
      </c>
    </row>
    <row r="1585" spans="1:20" x14ac:dyDescent="0.35">
      <c r="A1585" s="10"/>
      <c r="B1585" s="10"/>
      <c r="C1585" s="10">
        <v>6</v>
      </c>
      <c r="D1585" s="10" t="s">
        <v>80</v>
      </c>
      <c r="E1585" s="10"/>
      <c r="F1585" s="10"/>
      <c r="G1585" s="10"/>
      <c r="H1585" s="10"/>
      <c r="I1585" s="10"/>
      <c r="J1585" s="10"/>
      <c r="K1585" s="10"/>
      <c r="L1585" s="10"/>
      <c r="M1585" s="10"/>
      <c r="N1585" s="10"/>
      <c r="O1585" s="10"/>
      <c r="P1585" s="10"/>
      <c r="Q1585" s="10"/>
      <c r="R1585" s="10"/>
      <c r="S1585" s="10"/>
      <c r="T1585" s="10"/>
    </row>
    <row r="1586" spans="1:20" x14ac:dyDescent="0.35">
      <c r="A1586" s="10" t="s">
        <v>118</v>
      </c>
      <c r="B1586" s="10" t="s">
        <v>119</v>
      </c>
      <c r="C1586" s="10" t="s">
        <v>120</v>
      </c>
      <c r="D1586" s="10" t="s">
        <v>121</v>
      </c>
      <c r="E1586" s="10" t="s">
        <v>122</v>
      </c>
      <c r="F1586" s="10" t="s">
        <v>123</v>
      </c>
      <c r="G1586" s="10" t="s">
        <v>124</v>
      </c>
      <c r="H1586" s="10" t="s">
        <v>2</v>
      </c>
      <c r="I1586" s="10" t="s">
        <v>125</v>
      </c>
      <c r="J1586" s="10" t="s">
        <v>106</v>
      </c>
      <c r="K1586" s="10" t="s">
        <v>126</v>
      </c>
      <c r="L1586" s="10" t="s">
        <v>127</v>
      </c>
      <c r="M1586" s="10" t="s">
        <v>128</v>
      </c>
      <c r="N1586" s="10"/>
      <c r="O1586" s="10" t="s">
        <v>129</v>
      </c>
      <c r="P1586" s="10" t="s">
        <v>130</v>
      </c>
      <c r="Q1586" s="10"/>
      <c r="R1586" s="10" t="s">
        <v>131</v>
      </c>
      <c r="S1586" s="10" t="s">
        <v>121</v>
      </c>
      <c r="T1586" s="10" t="s">
        <v>132</v>
      </c>
    </row>
    <row r="1587" spans="1:20" x14ac:dyDescent="0.35">
      <c r="A1587" s="10"/>
      <c r="B1587" s="10"/>
      <c r="C1587" s="10">
        <v>6</v>
      </c>
      <c r="D1587" s="10" t="s">
        <v>81</v>
      </c>
      <c r="E1587" s="10"/>
      <c r="F1587" s="10"/>
      <c r="G1587" s="10"/>
      <c r="H1587" s="10"/>
      <c r="I1587" s="10"/>
      <c r="J1587" s="10"/>
      <c r="K1587" s="10"/>
      <c r="L1587" s="10"/>
      <c r="M1587" s="10"/>
      <c r="N1587" s="10"/>
      <c r="O1587" s="10"/>
      <c r="P1587" s="10"/>
      <c r="Q1587" s="10"/>
      <c r="R1587" s="10"/>
      <c r="S1587" s="10"/>
      <c r="T1587" s="10"/>
    </row>
    <row r="1588" spans="1:20" x14ac:dyDescent="0.35">
      <c r="A1588" s="10" t="s">
        <v>118</v>
      </c>
      <c r="B1588" s="10" t="s">
        <v>119</v>
      </c>
      <c r="C1588" s="10" t="s">
        <v>120</v>
      </c>
      <c r="D1588" s="10" t="s">
        <v>121</v>
      </c>
      <c r="E1588" s="10" t="s">
        <v>122</v>
      </c>
      <c r="F1588" s="10" t="s">
        <v>123</v>
      </c>
      <c r="G1588" s="10" t="s">
        <v>124</v>
      </c>
      <c r="H1588" s="10" t="s">
        <v>2</v>
      </c>
      <c r="I1588" s="10" t="s">
        <v>125</v>
      </c>
      <c r="J1588" s="10" t="s">
        <v>106</v>
      </c>
      <c r="K1588" s="10" t="s">
        <v>126</v>
      </c>
      <c r="L1588" s="10" t="s">
        <v>127</v>
      </c>
      <c r="M1588" s="10" t="s">
        <v>128</v>
      </c>
      <c r="N1588" s="10"/>
      <c r="O1588" s="10" t="s">
        <v>129</v>
      </c>
      <c r="P1588" s="10" t="s">
        <v>130</v>
      </c>
      <c r="Q1588" s="10"/>
      <c r="R1588" s="10" t="s">
        <v>131</v>
      </c>
      <c r="S1588" s="10" t="s">
        <v>121</v>
      </c>
      <c r="T1588" s="10" t="s">
        <v>132</v>
      </c>
    </row>
    <row r="1589" spans="1:20" x14ac:dyDescent="0.35">
      <c r="A1589" s="10"/>
      <c r="B1589" s="10"/>
      <c r="C1589" s="10">
        <v>6</v>
      </c>
      <c r="D1589" s="10" t="s">
        <v>82</v>
      </c>
      <c r="E1589" s="10"/>
      <c r="F1589" s="10"/>
      <c r="G1589" s="10"/>
      <c r="H1589" s="10"/>
      <c r="I1589" s="10"/>
      <c r="J1589" s="10"/>
      <c r="K1589" s="10"/>
      <c r="L1589" s="10"/>
      <c r="M1589" s="10"/>
      <c r="N1589" s="10"/>
      <c r="O1589" s="10"/>
      <c r="P1589" s="10"/>
      <c r="Q1589" s="10"/>
      <c r="R1589" s="10"/>
      <c r="S1589" s="10"/>
      <c r="T1589" s="10"/>
    </row>
    <row r="1590" spans="1:20" x14ac:dyDescent="0.35">
      <c r="A1590" s="10" t="s">
        <v>118</v>
      </c>
      <c r="B1590" s="10" t="s">
        <v>119</v>
      </c>
      <c r="C1590" s="10" t="s">
        <v>120</v>
      </c>
      <c r="D1590" s="10" t="s">
        <v>121</v>
      </c>
      <c r="E1590" s="10" t="s">
        <v>122</v>
      </c>
      <c r="F1590" s="10" t="s">
        <v>123</v>
      </c>
      <c r="G1590" s="10" t="s">
        <v>124</v>
      </c>
      <c r="H1590" s="10" t="s">
        <v>2</v>
      </c>
      <c r="I1590" s="10" t="s">
        <v>125</v>
      </c>
      <c r="J1590" s="10" t="s">
        <v>106</v>
      </c>
      <c r="K1590" s="10" t="s">
        <v>126</v>
      </c>
      <c r="L1590" s="10" t="s">
        <v>127</v>
      </c>
      <c r="M1590" s="10" t="s">
        <v>128</v>
      </c>
      <c r="N1590" s="10"/>
      <c r="O1590" s="10" t="s">
        <v>129</v>
      </c>
      <c r="P1590" s="10" t="s">
        <v>130</v>
      </c>
      <c r="Q1590" s="10"/>
      <c r="R1590" s="10" t="s">
        <v>131</v>
      </c>
      <c r="S1590" s="10" t="s">
        <v>121</v>
      </c>
      <c r="T1590" s="10" t="s">
        <v>132</v>
      </c>
    </row>
    <row r="1591" spans="1:20" x14ac:dyDescent="0.35">
      <c r="A1591" s="10"/>
      <c r="B1591" s="10"/>
      <c r="C1591" s="10">
        <v>6</v>
      </c>
      <c r="D1591" s="10" t="s">
        <v>83</v>
      </c>
      <c r="E1591" s="10"/>
      <c r="F1591" s="10"/>
      <c r="G1591" s="10"/>
      <c r="H1591" s="10"/>
      <c r="I1591" s="10"/>
      <c r="J1591" s="10"/>
      <c r="K1591" s="10"/>
      <c r="L1591" s="10"/>
      <c r="M1591" s="10"/>
      <c r="N1591" s="10"/>
      <c r="O1591" s="10"/>
      <c r="P1591" s="10"/>
      <c r="Q1591" s="10"/>
      <c r="R1591" s="10"/>
      <c r="S1591" s="10"/>
      <c r="T1591" s="10"/>
    </row>
    <row r="1592" spans="1:20" x14ac:dyDescent="0.35">
      <c r="A1592" s="10" t="s">
        <v>118</v>
      </c>
      <c r="B1592" s="10" t="s">
        <v>119</v>
      </c>
      <c r="C1592" s="10" t="s">
        <v>120</v>
      </c>
      <c r="D1592" s="10" t="s">
        <v>121</v>
      </c>
      <c r="E1592" s="10" t="s">
        <v>122</v>
      </c>
      <c r="F1592" s="10" t="s">
        <v>123</v>
      </c>
      <c r="G1592" s="10" t="s">
        <v>124</v>
      </c>
      <c r="H1592" s="10" t="s">
        <v>2</v>
      </c>
      <c r="I1592" s="10" t="s">
        <v>125</v>
      </c>
      <c r="J1592" s="10" t="s">
        <v>106</v>
      </c>
      <c r="K1592" s="10" t="s">
        <v>126</v>
      </c>
      <c r="L1592" s="10" t="s">
        <v>127</v>
      </c>
      <c r="M1592" s="10" t="s">
        <v>128</v>
      </c>
      <c r="N1592" s="10"/>
      <c r="O1592" s="10" t="s">
        <v>129</v>
      </c>
      <c r="P1592" s="10" t="s">
        <v>130</v>
      </c>
      <c r="Q1592" s="10"/>
      <c r="R1592" s="10" t="s">
        <v>131</v>
      </c>
      <c r="S1592" s="10" t="s">
        <v>121</v>
      </c>
      <c r="T1592" s="10" t="s">
        <v>132</v>
      </c>
    </row>
    <row r="1593" spans="1:20" x14ac:dyDescent="0.35">
      <c r="A1593" s="10"/>
      <c r="B1593" s="10"/>
      <c r="C1593" s="10">
        <v>6</v>
      </c>
      <c r="D1593" s="10" t="s">
        <v>84</v>
      </c>
      <c r="E1593" s="10"/>
      <c r="F1593" s="10"/>
      <c r="G1593" s="10"/>
      <c r="H1593" s="10"/>
      <c r="I1593" s="10"/>
      <c r="J1593" s="10"/>
      <c r="K1593" s="10"/>
      <c r="L1593" s="10"/>
      <c r="M1593" s="10"/>
      <c r="N1593" s="10"/>
      <c r="O1593" s="10"/>
      <c r="P1593" s="10"/>
      <c r="Q1593" s="10"/>
      <c r="R1593" s="10"/>
      <c r="S1593" s="10"/>
      <c r="T1593" s="10"/>
    </row>
    <row r="1594" spans="1:20" x14ac:dyDescent="0.35">
      <c r="A1594" s="10" t="s">
        <v>118</v>
      </c>
      <c r="B1594" s="10" t="s">
        <v>119</v>
      </c>
      <c r="C1594" s="10" t="s">
        <v>120</v>
      </c>
      <c r="D1594" s="10" t="s">
        <v>121</v>
      </c>
      <c r="E1594" s="10" t="s">
        <v>122</v>
      </c>
      <c r="F1594" s="10" t="s">
        <v>123</v>
      </c>
      <c r="G1594" s="10" t="s">
        <v>124</v>
      </c>
      <c r="H1594" s="10" t="s">
        <v>2</v>
      </c>
      <c r="I1594" s="10" t="s">
        <v>125</v>
      </c>
      <c r="J1594" s="10" t="s">
        <v>106</v>
      </c>
      <c r="K1594" s="10" t="s">
        <v>126</v>
      </c>
      <c r="L1594" s="10" t="s">
        <v>127</v>
      </c>
      <c r="M1594" s="10" t="s">
        <v>128</v>
      </c>
      <c r="N1594" s="10"/>
      <c r="O1594" s="10" t="s">
        <v>129</v>
      </c>
      <c r="P1594" s="10" t="s">
        <v>130</v>
      </c>
      <c r="Q1594" s="10"/>
      <c r="R1594" s="10" t="s">
        <v>131</v>
      </c>
      <c r="S1594" s="10" t="s">
        <v>121</v>
      </c>
      <c r="T1594" s="10" t="s">
        <v>132</v>
      </c>
    </row>
    <row r="1595" spans="1:20" x14ac:dyDescent="0.35">
      <c r="A1595" s="10"/>
      <c r="B1595" s="10"/>
      <c r="C1595" s="10">
        <v>6</v>
      </c>
      <c r="D1595" s="10" t="s">
        <v>85</v>
      </c>
      <c r="E1595" s="10"/>
      <c r="F1595" s="10"/>
      <c r="G1595" s="10"/>
      <c r="H1595" s="10"/>
      <c r="I1595" s="10"/>
      <c r="J1595" s="10"/>
      <c r="K1595" s="10"/>
      <c r="L1595" s="10"/>
      <c r="M1595" s="10"/>
      <c r="N1595" s="10"/>
      <c r="O1595" s="10"/>
      <c r="P1595" s="10"/>
      <c r="Q1595" s="10"/>
      <c r="R1595" s="10"/>
      <c r="S1595" s="10"/>
      <c r="T1595" s="10"/>
    </row>
    <row r="1596" spans="1:20" x14ac:dyDescent="0.35">
      <c r="A1596" s="10" t="s">
        <v>118</v>
      </c>
      <c r="B1596" s="10" t="s">
        <v>119</v>
      </c>
      <c r="C1596" s="10" t="s">
        <v>120</v>
      </c>
      <c r="D1596" s="10" t="s">
        <v>121</v>
      </c>
      <c r="E1596" s="10" t="s">
        <v>122</v>
      </c>
      <c r="F1596" s="10" t="s">
        <v>123</v>
      </c>
      <c r="G1596" s="10" t="s">
        <v>124</v>
      </c>
      <c r="H1596" s="10" t="s">
        <v>2</v>
      </c>
      <c r="I1596" s="10" t="s">
        <v>125</v>
      </c>
      <c r="J1596" s="10" t="s">
        <v>106</v>
      </c>
      <c r="K1596" s="10" t="s">
        <v>126</v>
      </c>
      <c r="L1596" s="10" t="s">
        <v>127</v>
      </c>
      <c r="M1596" s="10" t="s">
        <v>128</v>
      </c>
      <c r="N1596" s="10"/>
      <c r="O1596" s="10" t="s">
        <v>129</v>
      </c>
      <c r="P1596" s="10" t="s">
        <v>130</v>
      </c>
      <c r="Q1596" s="10"/>
      <c r="R1596" s="10" t="s">
        <v>131</v>
      </c>
      <c r="S1596" s="10" t="s">
        <v>121</v>
      </c>
      <c r="T1596" s="10" t="s">
        <v>132</v>
      </c>
    </row>
    <row r="1597" spans="1:20" x14ac:dyDescent="0.35">
      <c r="A1597" s="10"/>
      <c r="B1597" s="10"/>
      <c r="C1597" s="10">
        <v>6</v>
      </c>
      <c r="D1597" s="10" t="s">
        <v>86</v>
      </c>
      <c r="E1597" s="10"/>
      <c r="F1597" s="10"/>
      <c r="G1597" s="10"/>
      <c r="H1597" s="10"/>
      <c r="I1597" s="10"/>
      <c r="J1597" s="10"/>
      <c r="K1597" s="10"/>
      <c r="L1597" s="10"/>
      <c r="M1597" s="10"/>
      <c r="N1597" s="10"/>
      <c r="O1597" s="10"/>
      <c r="P1597" s="10"/>
      <c r="Q1597" s="10"/>
      <c r="R1597" s="10"/>
      <c r="S1597" s="10"/>
      <c r="T1597" s="10"/>
    </row>
    <row r="1598" spans="1:20" x14ac:dyDescent="0.35">
      <c r="A1598" s="10" t="s">
        <v>118</v>
      </c>
      <c r="B1598" s="10" t="s">
        <v>119</v>
      </c>
      <c r="C1598" s="10" t="s">
        <v>120</v>
      </c>
      <c r="D1598" s="10" t="s">
        <v>121</v>
      </c>
      <c r="E1598" s="10" t="s">
        <v>122</v>
      </c>
      <c r="F1598" s="10" t="s">
        <v>123</v>
      </c>
      <c r="G1598" s="10" t="s">
        <v>124</v>
      </c>
      <c r="H1598" s="10" t="s">
        <v>2</v>
      </c>
      <c r="I1598" s="10" t="s">
        <v>125</v>
      </c>
      <c r="J1598" s="10" t="s">
        <v>106</v>
      </c>
      <c r="K1598" s="10" t="s">
        <v>126</v>
      </c>
      <c r="L1598" s="10" t="s">
        <v>127</v>
      </c>
      <c r="M1598" s="10" t="s">
        <v>128</v>
      </c>
      <c r="N1598" s="10"/>
      <c r="O1598" s="10" t="s">
        <v>129</v>
      </c>
      <c r="P1598" s="10" t="s">
        <v>130</v>
      </c>
      <c r="Q1598" s="10"/>
      <c r="R1598" s="10" t="s">
        <v>131</v>
      </c>
      <c r="S1598" s="10" t="s">
        <v>121</v>
      </c>
      <c r="T1598" s="10" t="s">
        <v>132</v>
      </c>
    </row>
    <row r="1599" spans="1:20" x14ac:dyDescent="0.35">
      <c r="A1599" s="10"/>
      <c r="B1599" s="10"/>
      <c r="C1599" s="10">
        <v>6</v>
      </c>
      <c r="D1599" s="10" t="s">
        <v>87</v>
      </c>
      <c r="E1599" s="10"/>
      <c r="F1599" s="10"/>
      <c r="G1599" s="10"/>
      <c r="H1599" s="10"/>
      <c r="I1599" s="10"/>
      <c r="J1599" s="10"/>
      <c r="K1599" s="10"/>
      <c r="L1599" s="10"/>
      <c r="M1599" s="10"/>
      <c r="N1599" s="10"/>
      <c r="O1599" s="10"/>
      <c r="P1599" s="10"/>
      <c r="Q1599" s="10"/>
      <c r="R1599" s="10"/>
      <c r="S1599" s="10"/>
      <c r="T1599" s="10"/>
    </row>
    <row r="1600" spans="1:20" x14ac:dyDescent="0.35">
      <c r="A1600" s="10" t="s">
        <v>118</v>
      </c>
      <c r="B1600" s="10" t="s">
        <v>119</v>
      </c>
      <c r="C1600" s="10" t="s">
        <v>120</v>
      </c>
      <c r="D1600" s="10" t="s">
        <v>121</v>
      </c>
      <c r="E1600" s="10" t="s">
        <v>122</v>
      </c>
      <c r="F1600" s="10" t="s">
        <v>123</v>
      </c>
      <c r="G1600" s="10" t="s">
        <v>124</v>
      </c>
      <c r="H1600" s="10" t="s">
        <v>2</v>
      </c>
      <c r="I1600" s="10" t="s">
        <v>125</v>
      </c>
      <c r="J1600" s="10" t="s">
        <v>106</v>
      </c>
      <c r="K1600" s="10" t="s">
        <v>126</v>
      </c>
      <c r="L1600" s="10" t="s">
        <v>127</v>
      </c>
      <c r="M1600" s="10" t="s">
        <v>128</v>
      </c>
      <c r="N1600" s="10"/>
      <c r="O1600" s="10" t="s">
        <v>129</v>
      </c>
      <c r="P1600" s="10" t="s">
        <v>130</v>
      </c>
      <c r="Q1600" s="10"/>
      <c r="R1600" s="10" t="s">
        <v>131</v>
      </c>
      <c r="S1600" s="10" t="s">
        <v>121</v>
      </c>
      <c r="T1600" s="10" t="s">
        <v>132</v>
      </c>
    </row>
    <row r="1601" spans="1:20" x14ac:dyDescent="0.35">
      <c r="A1601" s="10"/>
      <c r="B1601" s="10"/>
      <c r="C1601" s="10">
        <v>6</v>
      </c>
      <c r="D1601" s="10" t="s">
        <v>88</v>
      </c>
      <c r="E1601" s="10"/>
      <c r="F1601" s="10"/>
      <c r="G1601" s="10"/>
      <c r="H1601" s="10"/>
      <c r="I1601" s="10"/>
      <c r="J1601" s="10"/>
      <c r="K1601" s="10"/>
      <c r="L1601" s="10"/>
      <c r="M1601" s="10"/>
      <c r="N1601" s="10"/>
      <c r="O1601" s="10"/>
      <c r="P1601" s="10"/>
      <c r="Q1601" s="10"/>
      <c r="R1601" s="10"/>
      <c r="S1601" s="10"/>
      <c r="T1601" s="10"/>
    </row>
    <row r="1602" spans="1:20" x14ac:dyDescent="0.35">
      <c r="A1602" s="10" t="s">
        <v>118</v>
      </c>
      <c r="B1602" s="10" t="s">
        <v>119</v>
      </c>
      <c r="C1602" s="10" t="s">
        <v>120</v>
      </c>
      <c r="D1602" s="10" t="s">
        <v>121</v>
      </c>
      <c r="E1602" s="10" t="s">
        <v>122</v>
      </c>
      <c r="F1602" s="10" t="s">
        <v>123</v>
      </c>
      <c r="G1602" s="10" t="s">
        <v>124</v>
      </c>
      <c r="H1602" s="10" t="s">
        <v>2</v>
      </c>
      <c r="I1602" s="10" t="s">
        <v>125</v>
      </c>
      <c r="J1602" s="10" t="s">
        <v>106</v>
      </c>
      <c r="K1602" s="10" t="s">
        <v>126</v>
      </c>
      <c r="L1602" s="10" t="s">
        <v>127</v>
      </c>
      <c r="M1602" s="10" t="s">
        <v>128</v>
      </c>
      <c r="N1602" s="10"/>
      <c r="O1602" s="10" t="s">
        <v>129</v>
      </c>
      <c r="P1602" s="10" t="s">
        <v>130</v>
      </c>
      <c r="Q1602" s="10"/>
      <c r="R1602" s="10" t="s">
        <v>131</v>
      </c>
      <c r="S1602" s="10" t="s">
        <v>121</v>
      </c>
      <c r="T1602" s="10" t="s">
        <v>132</v>
      </c>
    </row>
    <row r="1603" spans="1:20" x14ac:dyDescent="0.35">
      <c r="A1603" s="10"/>
      <c r="B1603" s="10"/>
      <c r="C1603" s="10">
        <v>6</v>
      </c>
      <c r="D1603" s="10" t="s">
        <v>89</v>
      </c>
      <c r="E1603" s="10"/>
      <c r="F1603" s="10"/>
      <c r="G1603" s="10"/>
      <c r="H1603" s="10"/>
      <c r="I1603" s="10"/>
      <c r="J1603" s="10"/>
      <c r="K1603" s="10"/>
      <c r="L1603" s="10"/>
      <c r="M1603" s="10"/>
      <c r="N1603" s="10"/>
      <c r="O1603" s="10"/>
      <c r="P1603" s="10"/>
      <c r="Q1603" s="10"/>
      <c r="R1603" s="10"/>
      <c r="S1603" s="10"/>
      <c r="T1603" s="10"/>
    </row>
    <row r="1604" spans="1:20" x14ac:dyDescent="0.35">
      <c r="A1604" s="10" t="s">
        <v>118</v>
      </c>
      <c r="B1604" s="10" t="s">
        <v>119</v>
      </c>
      <c r="C1604" s="10" t="s">
        <v>120</v>
      </c>
      <c r="D1604" s="10" t="s">
        <v>121</v>
      </c>
      <c r="E1604" s="10" t="s">
        <v>122</v>
      </c>
      <c r="F1604" s="10" t="s">
        <v>123</v>
      </c>
      <c r="G1604" s="10" t="s">
        <v>124</v>
      </c>
      <c r="H1604" s="10" t="s">
        <v>2</v>
      </c>
      <c r="I1604" s="10" t="s">
        <v>125</v>
      </c>
      <c r="J1604" s="10" t="s">
        <v>106</v>
      </c>
      <c r="K1604" s="10" t="s">
        <v>126</v>
      </c>
      <c r="L1604" s="10" t="s">
        <v>127</v>
      </c>
      <c r="M1604" s="10" t="s">
        <v>128</v>
      </c>
      <c r="N1604" s="10"/>
      <c r="O1604" s="10" t="s">
        <v>129</v>
      </c>
      <c r="P1604" s="10" t="s">
        <v>130</v>
      </c>
      <c r="Q1604" s="10"/>
      <c r="R1604" s="10" t="s">
        <v>131</v>
      </c>
      <c r="S1604" s="10" t="s">
        <v>121</v>
      </c>
      <c r="T1604" s="10" t="s">
        <v>132</v>
      </c>
    </row>
    <row r="1605" spans="1:20" x14ac:dyDescent="0.35">
      <c r="A1605" s="10"/>
      <c r="B1605" s="10"/>
      <c r="C1605" s="10">
        <v>6</v>
      </c>
      <c r="D1605" s="10" t="s">
        <v>90</v>
      </c>
      <c r="E1605" s="10"/>
      <c r="F1605" s="10"/>
      <c r="G1605" s="10"/>
      <c r="H1605" s="10"/>
      <c r="I1605" s="10"/>
      <c r="J1605" s="10"/>
      <c r="K1605" s="10"/>
      <c r="L1605" s="10"/>
      <c r="M1605" s="10"/>
      <c r="N1605" s="10"/>
      <c r="O1605" s="10"/>
      <c r="P1605" s="10"/>
      <c r="Q1605" s="10"/>
      <c r="R1605" s="10"/>
      <c r="S1605" s="10"/>
      <c r="T1605" s="10"/>
    </row>
    <row r="1606" spans="1:20" x14ac:dyDescent="0.35">
      <c r="A1606" s="10" t="s">
        <v>118</v>
      </c>
      <c r="B1606" s="10" t="s">
        <v>119</v>
      </c>
      <c r="C1606" s="10" t="s">
        <v>120</v>
      </c>
      <c r="D1606" s="10" t="s">
        <v>121</v>
      </c>
      <c r="E1606" s="10" t="s">
        <v>122</v>
      </c>
      <c r="F1606" s="10" t="s">
        <v>123</v>
      </c>
      <c r="G1606" s="10" t="s">
        <v>124</v>
      </c>
      <c r="H1606" s="10" t="s">
        <v>2</v>
      </c>
      <c r="I1606" s="10" t="s">
        <v>125</v>
      </c>
      <c r="J1606" s="10" t="s">
        <v>106</v>
      </c>
      <c r="K1606" s="10" t="s">
        <v>126</v>
      </c>
      <c r="L1606" s="10" t="s">
        <v>127</v>
      </c>
      <c r="M1606" s="10" t="s">
        <v>128</v>
      </c>
      <c r="N1606" s="10"/>
      <c r="O1606" s="10" t="s">
        <v>129</v>
      </c>
      <c r="P1606" s="10" t="s">
        <v>130</v>
      </c>
      <c r="Q1606" s="10"/>
      <c r="R1606" s="10" t="s">
        <v>131</v>
      </c>
      <c r="S1606" s="10" t="s">
        <v>121</v>
      </c>
      <c r="T1606" s="10" t="s">
        <v>132</v>
      </c>
    </row>
    <row r="1607" spans="1:20" x14ac:dyDescent="0.35">
      <c r="A1607" s="10"/>
      <c r="B1607" s="10"/>
      <c r="C1607" s="10">
        <v>6</v>
      </c>
      <c r="D1607" s="10" t="s">
        <v>91</v>
      </c>
      <c r="E1607" s="10"/>
      <c r="F1607" s="10"/>
      <c r="G1607" s="10"/>
      <c r="H1607" s="10"/>
      <c r="I1607" s="10"/>
      <c r="J1607" s="10"/>
      <c r="K1607" s="10"/>
      <c r="L1607" s="10"/>
      <c r="M1607" s="10"/>
      <c r="N1607" s="10"/>
      <c r="O1607" s="10"/>
      <c r="P1607" s="10"/>
      <c r="Q1607" s="10"/>
      <c r="R1607" s="10"/>
      <c r="S1607" s="10"/>
      <c r="T1607" s="10"/>
    </row>
    <row r="1608" spans="1:20" x14ac:dyDescent="0.35">
      <c r="A1608" s="10" t="s">
        <v>118</v>
      </c>
      <c r="B1608" s="10" t="s">
        <v>119</v>
      </c>
      <c r="C1608" s="10" t="s">
        <v>120</v>
      </c>
      <c r="D1608" s="10" t="s">
        <v>121</v>
      </c>
      <c r="E1608" s="10" t="s">
        <v>122</v>
      </c>
      <c r="F1608" s="10" t="s">
        <v>123</v>
      </c>
      <c r="G1608" s="10" t="s">
        <v>124</v>
      </c>
      <c r="H1608" s="10" t="s">
        <v>2</v>
      </c>
      <c r="I1608" s="10" t="s">
        <v>125</v>
      </c>
      <c r="J1608" s="10" t="s">
        <v>106</v>
      </c>
      <c r="K1608" s="10" t="s">
        <v>126</v>
      </c>
      <c r="L1608" s="10" t="s">
        <v>127</v>
      </c>
      <c r="M1608" s="10" t="s">
        <v>128</v>
      </c>
      <c r="N1608" s="10"/>
      <c r="O1608" s="10" t="s">
        <v>129</v>
      </c>
      <c r="P1608" s="10" t="s">
        <v>130</v>
      </c>
      <c r="Q1608" s="10"/>
      <c r="R1608" s="10" t="s">
        <v>131</v>
      </c>
      <c r="S1608" s="10" t="s">
        <v>121</v>
      </c>
      <c r="T1608" s="10" t="s">
        <v>132</v>
      </c>
    </row>
    <row r="1609" spans="1:20" x14ac:dyDescent="0.35">
      <c r="A1609" s="10"/>
      <c r="B1609" s="10"/>
      <c r="C1609" s="10">
        <v>6</v>
      </c>
      <c r="D1609" s="10" t="s">
        <v>92</v>
      </c>
      <c r="E1609" s="10"/>
      <c r="F1609" s="10"/>
      <c r="G1609" s="10"/>
      <c r="H1609" s="10"/>
      <c r="I1609" s="10"/>
      <c r="J1609" s="10"/>
      <c r="K1609" s="10"/>
      <c r="L1609" s="10"/>
      <c r="M1609" s="10"/>
      <c r="N1609" s="10"/>
      <c r="O1609" s="10"/>
      <c r="P1609" s="10"/>
      <c r="Q1609" s="10"/>
      <c r="R1609" s="10"/>
      <c r="S1609" s="10"/>
      <c r="T1609" s="10"/>
    </row>
    <row r="1610" spans="1:20" x14ac:dyDescent="0.35">
      <c r="A1610" s="10" t="s">
        <v>118</v>
      </c>
      <c r="B1610" s="10" t="s">
        <v>119</v>
      </c>
      <c r="C1610" s="10" t="s">
        <v>120</v>
      </c>
      <c r="D1610" s="10" t="s">
        <v>121</v>
      </c>
      <c r="E1610" s="10" t="s">
        <v>122</v>
      </c>
      <c r="F1610" s="10" t="s">
        <v>123</v>
      </c>
      <c r="G1610" s="10" t="s">
        <v>124</v>
      </c>
      <c r="H1610" s="10" t="s">
        <v>2</v>
      </c>
      <c r="I1610" s="10" t="s">
        <v>125</v>
      </c>
      <c r="J1610" s="10" t="s">
        <v>106</v>
      </c>
      <c r="K1610" s="10" t="s">
        <v>126</v>
      </c>
      <c r="L1610" s="10" t="s">
        <v>127</v>
      </c>
      <c r="M1610" s="10" t="s">
        <v>128</v>
      </c>
      <c r="N1610" s="10"/>
      <c r="O1610" s="10" t="s">
        <v>129</v>
      </c>
      <c r="P1610" s="10" t="s">
        <v>130</v>
      </c>
      <c r="Q1610" s="10"/>
      <c r="R1610" s="10" t="s">
        <v>131</v>
      </c>
      <c r="S1610" s="10" t="s">
        <v>121</v>
      </c>
      <c r="T1610" s="10" t="s">
        <v>132</v>
      </c>
    </row>
    <row r="1611" spans="1:20" x14ac:dyDescent="0.35">
      <c r="A1611" s="10"/>
      <c r="B1611" s="10"/>
      <c r="C1611" s="10">
        <v>6</v>
      </c>
      <c r="D1611" s="10" t="s">
        <v>93</v>
      </c>
      <c r="E1611" s="10"/>
      <c r="F1611" s="10"/>
      <c r="G1611" s="10"/>
      <c r="H1611" s="10"/>
      <c r="I1611" s="10"/>
      <c r="J1611" s="10"/>
      <c r="K1611" s="10"/>
      <c r="L1611" s="10"/>
      <c r="M1611" s="10"/>
      <c r="N1611" s="10"/>
      <c r="O1611" s="10"/>
      <c r="P1611" s="10"/>
      <c r="Q1611" s="10"/>
      <c r="R1611" s="10"/>
      <c r="S1611" s="10"/>
      <c r="T1611" s="10"/>
    </row>
    <row r="1612" spans="1:20" x14ac:dyDescent="0.35">
      <c r="A1612" s="10" t="s">
        <v>118</v>
      </c>
      <c r="B1612" s="10" t="s">
        <v>119</v>
      </c>
      <c r="C1612" s="10" t="s">
        <v>120</v>
      </c>
      <c r="D1612" s="10" t="s">
        <v>121</v>
      </c>
      <c r="E1612" s="10" t="s">
        <v>122</v>
      </c>
      <c r="F1612" s="10" t="s">
        <v>123</v>
      </c>
      <c r="G1612" s="10" t="s">
        <v>124</v>
      </c>
      <c r="H1612" s="10" t="s">
        <v>2</v>
      </c>
      <c r="I1612" s="10" t="s">
        <v>125</v>
      </c>
      <c r="J1612" s="10" t="s">
        <v>106</v>
      </c>
      <c r="K1612" s="10" t="s">
        <v>126</v>
      </c>
      <c r="L1612" s="10" t="s">
        <v>127</v>
      </c>
      <c r="M1612" s="10" t="s">
        <v>128</v>
      </c>
      <c r="N1612" s="10"/>
      <c r="O1612" s="10" t="s">
        <v>129</v>
      </c>
      <c r="P1612" s="10" t="s">
        <v>130</v>
      </c>
      <c r="Q1612" s="10"/>
      <c r="R1612" s="10" t="s">
        <v>131</v>
      </c>
      <c r="S1612" s="10" t="s">
        <v>121</v>
      </c>
      <c r="T1612" s="10" t="s">
        <v>132</v>
      </c>
    </row>
    <row r="1613" spans="1:20" x14ac:dyDescent="0.35">
      <c r="A1613" s="10"/>
      <c r="B1613" s="10"/>
      <c r="C1613" s="10">
        <v>6</v>
      </c>
      <c r="D1613" s="10" t="s">
        <v>94</v>
      </c>
      <c r="E1613" s="10"/>
      <c r="F1613" s="10"/>
      <c r="G1613" s="10"/>
      <c r="H1613" s="10"/>
      <c r="I1613" s="10"/>
      <c r="J1613" s="10"/>
      <c r="K1613" s="10"/>
      <c r="L1613" s="10"/>
      <c r="M1613" s="10"/>
      <c r="N1613" s="10"/>
      <c r="O1613" s="10"/>
      <c r="P1613" s="10"/>
      <c r="Q1613" s="10"/>
      <c r="R1613" s="10"/>
      <c r="S1613" s="10"/>
      <c r="T1613" s="10"/>
    </row>
    <row r="1614" spans="1:20" x14ac:dyDescent="0.35">
      <c r="A1614" s="10" t="s">
        <v>118</v>
      </c>
      <c r="B1614" s="10" t="s">
        <v>119</v>
      </c>
      <c r="C1614" s="10" t="s">
        <v>120</v>
      </c>
      <c r="D1614" s="10" t="s">
        <v>121</v>
      </c>
      <c r="E1614" s="10" t="s">
        <v>122</v>
      </c>
      <c r="F1614" s="10" t="s">
        <v>123</v>
      </c>
      <c r="G1614" s="10" t="s">
        <v>124</v>
      </c>
      <c r="H1614" s="10" t="s">
        <v>2</v>
      </c>
      <c r="I1614" s="10" t="s">
        <v>125</v>
      </c>
      <c r="J1614" s="10" t="s">
        <v>106</v>
      </c>
      <c r="K1614" s="10" t="s">
        <v>126</v>
      </c>
      <c r="L1614" s="10" t="s">
        <v>127</v>
      </c>
      <c r="M1614" s="10" t="s">
        <v>128</v>
      </c>
      <c r="N1614" s="10"/>
      <c r="O1614" s="10" t="s">
        <v>129</v>
      </c>
      <c r="P1614" s="10" t="s">
        <v>130</v>
      </c>
      <c r="Q1614" s="10"/>
      <c r="R1614" s="10" t="s">
        <v>131</v>
      </c>
      <c r="S1614" s="10" t="s">
        <v>121</v>
      </c>
      <c r="T1614" s="10" t="s">
        <v>132</v>
      </c>
    </row>
    <row r="1615" spans="1:20" x14ac:dyDescent="0.35">
      <c r="A1615" s="10"/>
      <c r="B1615" s="10"/>
      <c r="C1615" s="10">
        <v>6</v>
      </c>
      <c r="D1615" s="10" t="s">
        <v>95</v>
      </c>
      <c r="E1615" s="10"/>
      <c r="F1615" s="10"/>
      <c r="G1615" s="10"/>
      <c r="H1615" s="10"/>
      <c r="I1615" s="10"/>
      <c r="J1615" s="10"/>
      <c r="K1615" s="10"/>
      <c r="L1615" s="10"/>
      <c r="M1615" s="10"/>
      <c r="N1615" s="10"/>
      <c r="O1615" s="10"/>
      <c r="P1615" s="10"/>
      <c r="Q1615" s="10"/>
      <c r="R1615" s="10"/>
      <c r="S1615" s="10"/>
      <c r="T1615" s="10"/>
    </row>
    <row r="1616" spans="1:20" x14ac:dyDescent="0.35">
      <c r="A1616" s="10" t="s">
        <v>118</v>
      </c>
      <c r="B1616" s="10" t="s">
        <v>119</v>
      </c>
      <c r="C1616" s="10" t="s">
        <v>120</v>
      </c>
      <c r="D1616" s="10" t="s">
        <v>121</v>
      </c>
      <c r="E1616" s="10" t="s">
        <v>122</v>
      </c>
      <c r="F1616" s="10" t="s">
        <v>123</v>
      </c>
      <c r="G1616" s="10" t="s">
        <v>124</v>
      </c>
      <c r="H1616" s="10" t="s">
        <v>2</v>
      </c>
      <c r="I1616" s="10" t="s">
        <v>125</v>
      </c>
      <c r="J1616" s="10" t="s">
        <v>106</v>
      </c>
      <c r="K1616" s="10" t="s">
        <v>126</v>
      </c>
      <c r="L1616" s="10" t="s">
        <v>127</v>
      </c>
      <c r="M1616" s="10" t="s">
        <v>128</v>
      </c>
      <c r="N1616" s="10"/>
      <c r="O1616" s="10" t="s">
        <v>129</v>
      </c>
      <c r="P1616" s="10" t="s">
        <v>130</v>
      </c>
      <c r="Q1616" s="10"/>
      <c r="R1616" s="10" t="s">
        <v>131</v>
      </c>
      <c r="S1616" s="10" t="s">
        <v>121</v>
      </c>
      <c r="T1616" s="10" t="s">
        <v>132</v>
      </c>
    </row>
    <row r="1617" spans="1:20" x14ac:dyDescent="0.35">
      <c r="A1617" s="10"/>
      <c r="B1617" s="10"/>
      <c r="C1617" s="10">
        <v>6</v>
      </c>
      <c r="D1617" s="10" t="s">
        <v>96</v>
      </c>
      <c r="E1617" s="10"/>
      <c r="F1617" s="10"/>
      <c r="G1617" s="10"/>
      <c r="H1617" s="10"/>
      <c r="I1617" s="10"/>
      <c r="J1617" s="10"/>
      <c r="K1617" s="10"/>
      <c r="L1617" s="10"/>
      <c r="M1617" s="10"/>
      <c r="N1617" s="10"/>
      <c r="O1617" s="10"/>
      <c r="P1617" s="10"/>
      <c r="Q1617" s="10"/>
      <c r="R1617" s="10"/>
      <c r="S1617" s="10"/>
      <c r="T1617" s="10"/>
    </row>
    <row r="1618" spans="1:20" x14ac:dyDescent="0.35">
      <c r="A1618" s="10" t="s">
        <v>118</v>
      </c>
      <c r="B1618" s="10" t="s">
        <v>119</v>
      </c>
      <c r="C1618" s="10" t="s">
        <v>120</v>
      </c>
      <c r="D1618" s="10" t="s">
        <v>121</v>
      </c>
      <c r="E1618" s="10" t="s">
        <v>122</v>
      </c>
      <c r="F1618" s="10" t="s">
        <v>123</v>
      </c>
      <c r="G1618" s="10" t="s">
        <v>124</v>
      </c>
      <c r="H1618" s="10" t="s">
        <v>2</v>
      </c>
      <c r="I1618" s="10" t="s">
        <v>125</v>
      </c>
      <c r="J1618" s="10" t="s">
        <v>106</v>
      </c>
      <c r="K1618" s="10" t="s">
        <v>126</v>
      </c>
      <c r="L1618" s="10" t="s">
        <v>127</v>
      </c>
      <c r="M1618" s="10" t="s">
        <v>128</v>
      </c>
      <c r="N1618" s="10"/>
      <c r="O1618" s="10" t="s">
        <v>129</v>
      </c>
      <c r="P1618" s="10" t="s">
        <v>130</v>
      </c>
      <c r="Q1618" s="10"/>
      <c r="R1618" s="10" t="s">
        <v>131</v>
      </c>
      <c r="S1618" s="10" t="s">
        <v>121</v>
      </c>
      <c r="T1618" s="10" t="s">
        <v>132</v>
      </c>
    </row>
    <row r="1619" spans="1:20" x14ac:dyDescent="0.35">
      <c r="A1619" s="10"/>
      <c r="B1619" s="10"/>
      <c r="C1619" s="10">
        <v>6</v>
      </c>
      <c r="D1619" s="10" t="s">
        <v>97</v>
      </c>
      <c r="E1619" s="10"/>
      <c r="F1619" s="10"/>
      <c r="G1619" s="10"/>
      <c r="H1619" s="10"/>
      <c r="I1619" s="10"/>
      <c r="J1619" s="10"/>
      <c r="K1619" s="10"/>
      <c r="L1619" s="10"/>
      <c r="M1619" s="10"/>
      <c r="N1619" s="10"/>
      <c r="O1619" s="10"/>
      <c r="P1619" s="10"/>
      <c r="Q1619" s="10"/>
      <c r="R1619" s="10"/>
      <c r="S1619" s="10"/>
      <c r="T1619" s="10"/>
    </row>
    <row r="1620" spans="1:20" x14ac:dyDescent="0.35">
      <c r="A1620" s="10" t="s">
        <v>118</v>
      </c>
      <c r="B1620" s="10" t="s">
        <v>119</v>
      </c>
      <c r="C1620" s="10" t="s">
        <v>120</v>
      </c>
      <c r="D1620" s="10" t="s">
        <v>121</v>
      </c>
      <c r="E1620" s="10" t="s">
        <v>122</v>
      </c>
      <c r="F1620" s="10" t="s">
        <v>123</v>
      </c>
      <c r="G1620" s="10" t="s">
        <v>124</v>
      </c>
      <c r="H1620" s="10" t="s">
        <v>2</v>
      </c>
      <c r="I1620" s="10" t="s">
        <v>125</v>
      </c>
      <c r="J1620" s="10" t="s">
        <v>106</v>
      </c>
      <c r="K1620" s="10" t="s">
        <v>126</v>
      </c>
      <c r="L1620" s="10" t="s">
        <v>127</v>
      </c>
      <c r="M1620" s="10" t="s">
        <v>128</v>
      </c>
      <c r="N1620" s="10"/>
      <c r="O1620" s="10" t="s">
        <v>129</v>
      </c>
      <c r="P1620" s="10" t="s">
        <v>130</v>
      </c>
      <c r="Q1620" s="10"/>
      <c r="R1620" s="10" t="s">
        <v>131</v>
      </c>
      <c r="S1620" s="10" t="s">
        <v>121</v>
      </c>
      <c r="T1620" s="10" t="s">
        <v>132</v>
      </c>
    </row>
    <row r="1621" spans="1:20" x14ac:dyDescent="0.35">
      <c r="A1621" s="10"/>
      <c r="B1621" s="10"/>
      <c r="C1621" s="10">
        <v>6</v>
      </c>
      <c r="D1621" s="10" t="s">
        <v>98</v>
      </c>
      <c r="E1621" s="10"/>
      <c r="F1621" s="10"/>
      <c r="G1621" s="10"/>
      <c r="H1621" s="10"/>
      <c r="I1621" s="10"/>
      <c r="J1621" s="10"/>
      <c r="K1621" s="10"/>
      <c r="L1621" s="10"/>
      <c r="M1621" s="10"/>
      <c r="N1621" s="10"/>
      <c r="O1621" s="10"/>
      <c r="P1621" s="10"/>
      <c r="Q1621" s="10"/>
      <c r="R1621" s="10"/>
      <c r="S1621" s="10"/>
      <c r="T1621" s="10"/>
    </row>
    <row r="1622" spans="1:20" x14ac:dyDescent="0.35">
      <c r="A1622" s="10" t="s">
        <v>118</v>
      </c>
      <c r="B1622" s="10" t="s">
        <v>119</v>
      </c>
      <c r="C1622" s="10" t="s">
        <v>120</v>
      </c>
      <c r="D1622" s="10" t="s">
        <v>121</v>
      </c>
      <c r="E1622" s="10" t="s">
        <v>122</v>
      </c>
      <c r="F1622" s="10" t="s">
        <v>123</v>
      </c>
      <c r="G1622" s="10" t="s">
        <v>124</v>
      </c>
      <c r="H1622" s="10" t="s">
        <v>2</v>
      </c>
      <c r="I1622" s="10" t="s">
        <v>125</v>
      </c>
      <c r="J1622" s="10" t="s">
        <v>106</v>
      </c>
      <c r="K1622" s="10" t="s">
        <v>126</v>
      </c>
      <c r="L1622" s="10" t="s">
        <v>127</v>
      </c>
      <c r="M1622" s="10" t="s">
        <v>128</v>
      </c>
      <c r="N1622" s="10"/>
      <c r="O1622" s="10" t="s">
        <v>129</v>
      </c>
      <c r="P1622" s="10" t="s">
        <v>130</v>
      </c>
      <c r="Q1622" s="10"/>
      <c r="R1622" s="10" t="s">
        <v>131</v>
      </c>
      <c r="S1622" s="10" t="s">
        <v>121</v>
      </c>
      <c r="T1622" s="10" t="s">
        <v>132</v>
      </c>
    </row>
    <row r="1623" spans="1:20" x14ac:dyDescent="0.35">
      <c r="A1623" s="10"/>
      <c r="B1623" s="10"/>
      <c r="C1623" s="10">
        <v>6</v>
      </c>
      <c r="D1623" s="10" t="s">
        <v>99</v>
      </c>
      <c r="E1623" s="10"/>
      <c r="F1623" s="10"/>
      <c r="G1623" s="10"/>
      <c r="H1623" s="10"/>
      <c r="I1623" s="10"/>
      <c r="J1623" s="10"/>
      <c r="K1623" s="10"/>
      <c r="L1623" s="10"/>
      <c r="M1623" s="10"/>
      <c r="N1623" s="10"/>
      <c r="O1623" s="10"/>
      <c r="P1623" s="10"/>
      <c r="Q1623" s="10"/>
      <c r="R1623" s="10"/>
      <c r="S1623" s="10"/>
      <c r="T1623" s="10"/>
    </row>
    <row r="1624" spans="1:20" x14ac:dyDescent="0.35">
      <c r="A1624" s="10" t="s">
        <v>118</v>
      </c>
      <c r="B1624" s="10" t="s">
        <v>119</v>
      </c>
      <c r="C1624" s="10" t="s">
        <v>120</v>
      </c>
      <c r="D1624" s="10" t="s">
        <v>121</v>
      </c>
      <c r="E1624" s="10" t="s">
        <v>122</v>
      </c>
      <c r="F1624" s="10" t="s">
        <v>123</v>
      </c>
      <c r="G1624" s="10" t="s">
        <v>124</v>
      </c>
      <c r="H1624" s="10" t="s">
        <v>2</v>
      </c>
      <c r="I1624" s="10" t="s">
        <v>125</v>
      </c>
      <c r="J1624" s="10" t="s">
        <v>106</v>
      </c>
      <c r="K1624" s="10" t="s">
        <v>126</v>
      </c>
      <c r="L1624" s="10" t="s">
        <v>127</v>
      </c>
      <c r="M1624" s="10" t="s">
        <v>128</v>
      </c>
      <c r="N1624" s="10"/>
      <c r="O1624" s="10" t="s">
        <v>129</v>
      </c>
      <c r="P1624" s="10" t="s">
        <v>130</v>
      </c>
      <c r="Q1624" s="10"/>
      <c r="R1624" s="10" t="s">
        <v>131</v>
      </c>
      <c r="S1624" s="10" t="s">
        <v>121</v>
      </c>
      <c r="T1624" s="10" t="s">
        <v>132</v>
      </c>
    </row>
    <row r="1625" spans="1:20" x14ac:dyDescent="0.35">
      <c r="A1625" s="10"/>
      <c r="B1625" s="10"/>
      <c r="C1625" s="10">
        <v>6</v>
      </c>
      <c r="D1625" s="10" t="s">
        <v>100</v>
      </c>
      <c r="E1625" s="10"/>
      <c r="F1625" s="10"/>
      <c r="G1625" s="10"/>
      <c r="H1625" s="10"/>
      <c r="I1625" s="10"/>
      <c r="J1625" s="10"/>
      <c r="K1625" s="10"/>
      <c r="L1625" s="10"/>
      <c r="M1625" s="10"/>
      <c r="N1625" s="10"/>
      <c r="O1625" s="10"/>
      <c r="P1625" s="10"/>
      <c r="Q1625" s="10"/>
      <c r="R1625" s="10"/>
      <c r="S1625" s="10"/>
      <c r="T1625" s="10"/>
    </row>
    <row r="1626" spans="1:20" x14ac:dyDescent="0.35">
      <c r="A1626" s="10" t="s">
        <v>118</v>
      </c>
      <c r="B1626" s="10" t="s">
        <v>119</v>
      </c>
      <c r="C1626" s="10" t="s">
        <v>120</v>
      </c>
      <c r="D1626" s="10" t="s">
        <v>121</v>
      </c>
      <c r="E1626" s="10" t="s">
        <v>122</v>
      </c>
      <c r="F1626" s="10" t="s">
        <v>123</v>
      </c>
      <c r="G1626" s="10" t="s">
        <v>124</v>
      </c>
      <c r="H1626" s="10" t="s">
        <v>2</v>
      </c>
      <c r="I1626" s="10" t="s">
        <v>125</v>
      </c>
      <c r="J1626" s="10" t="s">
        <v>106</v>
      </c>
      <c r="K1626" s="10" t="s">
        <v>126</v>
      </c>
      <c r="L1626" s="10" t="s">
        <v>127</v>
      </c>
      <c r="M1626" s="10" t="s">
        <v>128</v>
      </c>
      <c r="N1626" s="10"/>
      <c r="O1626" s="10" t="s">
        <v>129</v>
      </c>
      <c r="P1626" s="10" t="s">
        <v>130</v>
      </c>
      <c r="Q1626" s="10"/>
      <c r="R1626" s="10" t="s">
        <v>131</v>
      </c>
      <c r="S1626" s="10" t="s">
        <v>121</v>
      </c>
      <c r="T1626" s="10" t="s">
        <v>132</v>
      </c>
    </row>
    <row r="1627" spans="1:20" x14ac:dyDescent="0.35">
      <c r="A1627" s="10"/>
      <c r="B1627" s="10"/>
      <c r="C1627" s="10">
        <v>6</v>
      </c>
      <c r="D1627" s="10" t="s">
        <v>101</v>
      </c>
      <c r="E1627" s="10"/>
      <c r="F1627" s="10"/>
      <c r="G1627" s="10"/>
      <c r="H1627" s="10"/>
      <c r="I1627" s="10"/>
      <c r="J1627" s="10"/>
      <c r="K1627" s="10"/>
      <c r="L1627" s="10"/>
      <c r="M1627" s="10"/>
      <c r="N1627" s="10"/>
      <c r="O1627" s="10"/>
      <c r="P1627" s="10"/>
      <c r="Q1627" s="10"/>
      <c r="R1627" s="10"/>
      <c r="S1627" s="10"/>
      <c r="T1627" s="10"/>
    </row>
    <row r="1628" spans="1:20" x14ac:dyDescent="0.35">
      <c r="A1628" s="10" t="s">
        <v>118</v>
      </c>
      <c r="B1628" s="10" t="s">
        <v>119</v>
      </c>
      <c r="C1628" s="10" t="s">
        <v>120</v>
      </c>
      <c r="D1628" s="10" t="s">
        <v>121</v>
      </c>
      <c r="E1628" s="10" t="s">
        <v>122</v>
      </c>
      <c r="F1628" s="10" t="s">
        <v>123</v>
      </c>
      <c r="G1628" s="10" t="s">
        <v>124</v>
      </c>
      <c r="H1628" s="10" t="s">
        <v>2</v>
      </c>
      <c r="I1628" s="10" t="s">
        <v>125</v>
      </c>
      <c r="J1628" s="10" t="s">
        <v>106</v>
      </c>
      <c r="K1628" s="10" t="s">
        <v>126</v>
      </c>
      <c r="L1628" s="10" t="s">
        <v>127</v>
      </c>
      <c r="M1628" s="10" t="s">
        <v>128</v>
      </c>
      <c r="N1628" s="10"/>
      <c r="O1628" s="10" t="s">
        <v>129</v>
      </c>
      <c r="P1628" s="10" t="s">
        <v>130</v>
      </c>
      <c r="Q1628" s="10"/>
      <c r="R1628" s="10" t="s">
        <v>131</v>
      </c>
      <c r="S1628" s="10" t="s">
        <v>121</v>
      </c>
      <c r="T1628" s="10" t="s">
        <v>132</v>
      </c>
    </row>
    <row r="1629" spans="1:20" x14ac:dyDescent="0.35">
      <c r="A1629" s="10"/>
      <c r="B1629" s="10"/>
      <c r="C1629" s="10">
        <v>6</v>
      </c>
      <c r="D1629" s="10" t="s">
        <v>102</v>
      </c>
      <c r="E1629" s="10"/>
      <c r="F1629" s="10"/>
      <c r="G1629" s="10"/>
      <c r="H1629" s="10"/>
      <c r="I1629" s="10"/>
      <c r="J1629" s="10"/>
      <c r="K1629" s="10"/>
      <c r="L1629" s="10"/>
      <c r="M1629" s="10"/>
      <c r="N1629" s="10"/>
      <c r="O1629" s="10"/>
      <c r="P1629" s="10"/>
      <c r="Q1629" s="10"/>
      <c r="R1629" s="10"/>
      <c r="S1629" s="10"/>
      <c r="T1629" s="10"/>
    </row>
    <row r="1630" spans="1:20" x14ac:dyDescent="0.3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  <c r="P1630" s="8"/>
      <c r="Q1630" s="8"/>
      <c r="R1630" s="8"/>
      <c r="S1630" s="8"/>
      <c r="T1630" s="8"/>
    </row>
    <row r="1631" spans="1:20" x14ac:dyDescent="0.35">
      <c r="A1631" s="10" t="s">
        <v>118</v>
      </c>
      <c r="B1631" s="10" t="s">
        <v>119</v>
      </c>
      <c r="C1631" s="10" t="s">
        <v>120</v>
      </c>
      <c r="D1631" s="10" t="s">
        <v>121</v>
      </c>
      <c r="E1631" s="10" t="s">
        <v>122</v>
      </c>
      <c r="F1631" s="10" t="s">
        <v>123</v>
      </c>
      <c r="G1631" s="10" t="s">
        <v>124</v>
      </c>
      <c r="H1631" s="10" t="s">
        <v>2</v>
      </c>
      <c r="I1631" s="10" t="s">
        <v>125</v>
      </c>
      <c r="J1631" s="10" t="s">
        <v>106</v>
      </c>
      <c r="K1631" s="10" t="s">
        <v>126</v>
      </c>
      <c r="L1631" s="10" t="s">
        <v>127</v>
      </c>
      <c r="M1631" s="10" t="s">
        <v>128</v>
      </c>
      <c r="N1631" s="10"/>
      <c r="O1631" s="10" t="s">
        <v>129</v>
      </c>
      <c r="P1631" s="10" t="s">
        <v>130</v>
      </c>
      <c r="Q1631" s="10"/>
      <c r="R1631" s="10" t="s">
        <v>131</v>
      </c>
      <c r="S1631" s="10" t="s">
        <v>121</v>
      </c>
      <c r="T1631" s="10" t="s">
        <v>132</v>
      </c>
    </row>
    <row r="1632" spans="1:20" x14ac:dyDescent="0.35">
      <c r="A1632" s="10"/>
      <c r="B1632" s="10"/>
      <c r="C1632" s="10">
        <v>7</v>
      </c>
      <c r="D1632" s="10" t="s">
        <v>24</v>
      </c>
      <c r="E1632" s="10"/>
      <c r="F1632" s="10"/>
      <c r="G1632" s="10"/>
      <c r="H1632" s="10"/>
      <c r="I1632" s="10"/>
      <c r="J1632" s="10"/>
      <c r="K1632" s="10"/>
      <c r="L1632" s="10"/>
      <c r="M1632" s="10"/>
      <c r="N1632" s="10"/>
      <c r="O1632" s="10"/>
      <c r="P1632" s="10"/>
      <c r="Q1632" s="10"/>
      <c r="R1632" s="10"/>
      <c r="S1632" s="10"/>
      <c r="T1632" s="10"/>
    </row>
    <row r="1633" spans="1:20" x14ac:dyDescent="0.35">
      <c r="A1633" s="10" t="s">
        <v>118</v>
      </c>
      <c r="B1633" s="10" t="s">
        <v>119</v>
      </c>
      <c r="C1633" s="10" t="s">
        <v>120</v>
      </c>
      <c r="D1633" s="10" t="s">
        <v>121</v>
      </c>
      <c r="E1633" s="10" t="s">
        <v>122</v>
      </c>
      <c r="F1633" s="10" t="s">
        <v>123</v>
      </c>
      <c r="G1633" s="10" t="s">
        <v>124</v>
      </c>
      <c r="H1633" s="10" t="s">
        <v>2</v>
      </c>
      <c r="I1633" s="10" t="s">
        <v>125</v>
      </c>
      <c r="J1633" s="10" t="s">
        <v>106</v>
      </c>
      <c r="K1633" s="10" t="s">
        <v>126</v>
      </c>
      <c r="L1633" s="10" t="s">
        <v>127</v>
      </c>
      <c r="M1633" s="10" t="s">
        <v>128</v>
      </c>
      <c r="N1633" s="10"/>
      <c r="O1633" s="10" t="s">
        <v>129</v>
      </c>
      <c r="P1633" s="10" t="s">
        <v>130</v>
      </c>
      <c r="Q1633" s="10"/>
      <c r="R1633" s="10" t="s">
        <v>131</v>
      </c>
      <c r="S1633" s="10" t="s">
        <v>121</v>
      </c>
      <c r="T1633" s="10" t="s">
        <v>132</v>
      </c>
    </row>
    <row r="1634" spans="1:20" x14ac:dyDescent="0.35">
      <c r="A1634" s="10"/>
      <c r="B1634" s="10"/>
      <c r="C1634" s="10">
        <v>7</v>
      </c>
      <c r="D1634" s="10" t="s">
        <v>25</v>
      </c>
      <c r="E1634" s="10"/>
      <c r="F1634" s="10"/>
      <c r="G1634" s="10"/>
      <c r="H1634" s="10"/>
      <c r="I1634" s="10"/>
      <c r="J1634" s="10"/>
      <c r="K1634" s="10"/>
      <c r="L1634" s="10"/>
      <c r="M1634" s="10"/>
      <c r="N1634" s="10"/>
      <c r="O1634" s="10"/>
      <c r="P1634" s="10"/>
      <c r="Q1634" s="10"/>
      <c r="R1634" s="10"/>
      <c r="S1634" s="10"/>
      <c r="T1634" s="10"/>
    </row>
    <row r="1635" spans="1:20" x14ac:dyDescent="0.35">
      <c r="A1635" s="10" t="s">
        <v>118</v>
      </c>
      <c r="B1635" s="10" t="s">
        <v>119</v>
      </c>
      <c r="C1635" s="10" t="s">
        <v>120</v>
      </c>
      <c r="D1635" s="10" t="s">
        <v>121</v>
      </c>
      <c r="E1635" s="10" t="s">
        <v>122</v>
      </c>
      <c r="F1635" s="10" t="s">
        <v>123</v>
      </c>
      <c r="G1635" s="10" t="s">
        <v>124</v>
      </c>
      <c r="H1635" s="10" t="s">
        <v>2</v>
      </c>
      <c r="I1635" s="10" t="s">
        <v>125</v>
      </c>
      <c r="J1635" s="10" t="s">
        <v>106</v>
      </c>
      <c r="K1635" s="10" t="s">
        <v>126</v>
      </c>
      <c r="L1635" s="10" t="s">
        <v>127</v>
      </c>
      <c r="M1635" s="10" t="s">
        <v>128</v>
      </c>
      <c r="N1635" s="10"/>
      <c r="O1635" s="10" t="s">
        <v>129</v>
      </c>
      <c r="P1635" s="10" t="s">
        <v>130</v>
      </c>
      <c r="Q1635" s="10"/>
      <c r="R1635" s="10" t="s">
        <v>131</v>
      </c>
      <c r="S1635" s="10" t="s">
        <v>121</v>
      </c>
      <c r="T1635" s="10" t="s">
        <v>132</v>
      </c>
    </row>
    <row r="1636" spans="1:20" x14ac:dyDescent="0.35">
      <c r="A1636" s="10"/>
      <c r="B1636" s="10"/>
      <c r="C1636" s="10">
        <v>7</v>
      </c>
      <c r="D1636" s="10" t="s">
        <v>26</v>
      </c>
      <c r="E1636" s="10"/>
      <c r="F1636" s="10"/>
      <c r="G1636" s="10"/>
      <c r="H1636" s="10"/>
      <c r="I1636" s="10"/>
      <c r="J1636" s="10"/>
      <c r="K1636" s="10"/>
      <c r="L1636" s="10"/>
      <c r="M1636" s="10"/>
      <c r="N1636" s="10"/>
      <c r="O1636" s="10"/>
      <c r="P1636" s="10"/>
      <c r="Q1636" s="10"/>
      <c r="R1636" s="10"/>
      <c r="S1636" s="10"/>
      <c r="T1636" s="10"/>
    </row>
    <row r="1637" spans="1:20" x14ac:dyDescent="0.35">
      <c r="A1637" s="10" t="s">
        <v>118</v>
      </c>
      <c r="B1637" s="10" t="s">
        <v>119</v>
      </c>
      <c r="C1637" s="10" t="s">
        <v>120</v>
      </c>
      <c r="D1637" s="10" t="s">
        <v>121</v>
      </c>
      <c r="E1637" s="10" t="s">
        <v>122</v>
      </c>
      <c r="F1637" s="10" t="s">
        <v>123</v>
      </c>
      <c r="G1637" s="10" t="s">
        <v>124</v>
      </c>
      <c r="H1637" s="10" t="s">
        <v>2</v>
      </c>
      <c r="I1637" s="10" t="s">
        <v>125</v>
      </c>
      <c r="J1637" s="10" t="s">
        <v>106</v>
      </c>
      <c r="K1637" s="10" t="s">
        <v>126</v>
      </c>
      <c r="L1637" s="10" t="s">
        <v>127</v>
      </c>
      <c r="M1637" s="10" t="s">
        <v>128</v>
      </c>
      <c r="N1637" s="10"/>
      <c r="O1637" s="10" t="s">
        <v>129</v>
      </c>
      <c r="P1637" s="10" t="s">
        <v>130</v>
      </c>
      <c r="Q1637" s="10"/>
      <c r="R1637" s="10" t="s">
        <v>131</v>
      </c>
      <c r="S1637" s="10" t="s">
        <v>121</v>
      </c>
      <c r="T1637" s="10" t="s">
        <v>132</v>
      </c>
    </row>
    <row r="1638" spans="1:20" x14ac:dyDescent="0.35">
      <c r="A1638" s="10"/>
      <c r="B1638" s="10"/>
      <c r="C1638" s="10">
        <v>7</v>
      </c>
      <c r="D1638" s="10" t="s">
        <v>27</v>
      </c>
      <c r="E1638" s="10"/>
      <c r="F1638" s="10"/>
      <c r="G1638" s="10"/>
      <c r="H1638" s="10"/>
      <c r="I1638" s="10"/>
      <c r="J1638" s="10"/>
      <c r="K1638" s="10"/>
      <c r="L1638" s="10"/>
      <c r="M1638" s="10"/>
      <c r="N1638" s="10"/>
      <c r="O1638" s="10"/>
      <c r="P1638" s="10"/>
      <c r="Q1638" s="10"/>
      <c r="R1638" s="10"/>
      <c r="S1638" s="10"/>
      <c r="T1638" s="10"/>
    </row>
    <row r="1639" spans="1:20" x14ac:dyDescent="0.35">
      <c r="A1639" s="10" t="s">
        <v>118</v>
      </c>
      <c r="B1639" s="10" t="s">
        <v>119</v>
      </c>
      <c r="C1639" s="10" t="s">
        <v>120</v>
      </c>
      <c r="D1639" s="10" t="s">
        <v>121</v>
      </c>
      <c r="E1639" s="10" t="s">
        <v>122</v>
      </c>
      <c r="F1639" s="10" t="s">
        <v>123</v>
      </c>
      <c r="G1639" s="10" t="s">
        <v>124</v>
      </c>
      <c r="H1639" s="10" t="s">
        <v>2</v>
      </c>
      <c r="I1639" s="10" t="s">
        <v>125</v>
      </c>
      <c r="J1639" s="10" t="s">
        <v>106</v>
      </c>
      <c r="K1639" s="10" t="s">
        <v>126</v>
      </c>
      <c r="L1639" s="10" t="s">
        <v>127</v>
      </c>
      <c r="M1639" s="10" t="s">
        <v>128</v>
      </c>
      <c r="N1639" s="10"/>
      <c r="O1639" s="10" t="s">
        <v>129</v>
      </c>
      <c r="P1639" s="10" t="s">
        <v>130</v>
      </c>
      <c r="Q1639" s="10"/>
      <c r="R1639" s="10" t="s">
        <v>131</v>
      </c>
      <c r="S1639" s="10" t="s">
        <v>121</v>
      </c>
      <c r="T1639" s="10" t="s">
        <v>132</v>
      </c>
    </row>
    <row r="1640" spans="1:20" x14ac:dyDescent="0.35">
      <c r="A1640" s="10"/>
      <c r="B1640" s="10"/>
      <c r="C1640" s="10">
        <v>7</v>
      </c>
      <c r="D1640" s="10" t="s">
        <v>28</v>
      </c>
      <c r="E1640" s="10"/>
      <c r="F1640" s="10"/>
      <c r="G1640" s="10"/>
      <c r="H1640" s="10"/>
      <c r="I1640" s="10"/>
      <c r="J1640" s="10"/>
      <c r="K1640" s="10"/>
      <c r="L1640" s="10"/>
      <c r="M1640" s="10"/>
      <c r="N1640" s="10"/>
      <c r="O1640" s="10"/>
      <c r="P1640" s="10"/>
      <c r="Q1640" s="10"/>
      <c r="R1640" s="10"/>
      <c r="S1640" s="10"/>
      <c r="T1640" s="10"/>
    </row>
    <row r="1641" spans="1:20" x14ac:dyDescent="0.35">
      <c r="A1641" s="10" t="s">
        <v>118</v>
      </c>
      <c r="B1641" s="10" t="s">
        <v>119</v>
      </c>
      <c r="C1641" s="10" t="s">
        <v>120</v>
      </c>
      <c r="D1641" s="10" t="s">
        <v>121</v>
      </c>
      <c r="E1641" s="10" t="s">
        <v>122</v>
      </c>
      <c r="F1641" s="10" t="s">
        <v>123</v>
      </c>
      <c r="G1641" s="10" t="s">
        <v>124</v>
      </c>
      <c r="H1641" s="10" t="s">
        <v>2</v>
      </c>
      <c r="I1641" s="10" t="s">
        <v>125</v>
      </c>
      <c r="J1641" s="10" t="s">
        <v>106</v>
      </c>
      <c r="K1641" s="10" t="s">
        <v>126</v>
      </c>
      <c r="L1641" s="10" t="s">
        <v>127</v>
      </c>
      <c r="M1641" s="10" t="s">
        <v>128</v>
      </c>
      <c r="N1641" s="10"/>
      <c r="O1641" s="10" t="s">
        <v>129</v>
      </c>
      <c r="P1641" s="10" t="s">
        <v>130</v>
      </c>
      <c r="Q1641" s="10"/>
      <c r="R1641" s="10" t="s">
        <v>131</v>
      </c>
      <c r="S1641" s="10" t="s">
        <v>121</v>
      </c>
      <c r="T1641" s="10" t="s">
        <v>132</v>
      </c>
    </row>
    <row r="1642" spans="1:20" x14ac:dyDescent="0.35">
      <c r="A1642" s="10"/>
      <c r="B1642" s="10"/>
      <c r="C1642" s="10">
        <v>7</v>
      </c>
      <c r="D1642" s="10" t="s">
        <v>29</v>
      </c>
      <c r="E1642" s="10"/>
      <c r="F1642" s="10"/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10"/>
    </row>
    <row r="1643" spans="1:20" x14ac:dyDescent="0.35">
      <c r="A1643" s="10" t="s">
        <v>118</v>
      </c>
      <c r="B1643" s="10" t="s">
        <v>119</v>
      </c>
      <c r="C1643" s="10" t="s">
        <v>120</v>
      </c>
      <c r="D1643" s="10" t="s">
        <v>121</v>
      </c>
      <c r="E1643" s="10" t="s">
        <v>122</v>
      </c>
      <c r="F1643" s="10" t="s">
        <v>123</v>
      </c>
      <c r="G1643" s="10" t="s">
        <v>124</v>
      </c>
      <c r="H1643" s="10" t="s">
        <v>2</v>
      </c>
      <c r="I1643" s="10" t="s">
        <v>125</v>
      </c>
      <c r="J1643" s="10" t="s">
        <v>106</v>
      </c>
      <c r="K1643" s="10" t="s">
        <v>126</v>
      </c>
      <c r="L1643" s="10" t="s">
        <v>127</v>
      </c>
      <c r="M1643" s="10" t="s">
        <v>128</v>
      </c>
      <c r="N1643" s="10"/>
      <c r="O1643" s="10" t="s">
        <v>129</v>
      </c>
      <c r="P1643" s="10" t="s">
        <v>130</v>
      </c>
      <c r="Q1643" s="10"/>
      <c r="R1643" s="10" t="s">
        <v>131</v>
      </c>
      <c r="S1643" s="10" t="s">
        <v>121</v>
      </c>
      <c r="T1643" s="10" t="s">
        <v>132</v>
      </c>
    </row>
    <row r="1644" spans="1:20" x14ac:dyDescent="0.35">
      <c r="A1644" s="10"/>
      <c r="B1644" s="10"/>
      <c r="C1644" s="10">
        <v>7</v>
      </c>
      <c r="D1644" s="10" t="s">
        <v>30</v>
      </c>
      <c r="E1644" s="10"/>
      <c r="F1644" s="10"/>
      <c r="G1644" s="10"/>
      <c r="H1644" s="10"/>
      <c r="I1644" s="10"/>
      <c r="J1644" s="10"/>
      <c r="K1644" s="10"/>
      <c r="L1644" s="10"/>
      <c r="M1644" s="10"/>
      <c r="N1644" s="10"/>
      <c r="O1644" s="10"/>
      <c r="P1644" s="10"/>
      <c r="Q1644" s="10"/>
      <c r="R1644" s="10"/>
      <c r="S1644" s="10"/>
      <c r="T1644" s="10"/>
    </row>
    <row r="1645" spans="1:20" x14ac:dyDescent="0.35">
      <c r="A1645" s="10" t="s">
        <v>118</v>
      </c>
      <c r="B1645" s="10" t="s">
        <v>119</v>
      </c>
      <c r="C1645" s="10" t="s">
        <v>120</v>
      </c>
      <c r="D1645" s="10" t="s">
        <v>121</v>
      </c>
      <c r="E1645" s="10" t="s">
        <v>122</v>
      </c>
      <c r="F1645" s="10" t="s">
        <v>123</v>
      </c>
      <c r="G1645" s="10" t="s">
        <v>124</v>
      </c>
      <c r="H1645" s="10" t="s">
        <v>2</v>
      </c>
      <c r="I1645" s="10" t="s">
        <v>125</v>
      </c>
      <c r="J1645" s="10" t="s">
        <v>106</v>
      </c>
      <c r="K1645" s="10" t="s">
        <v>126</v>
      </c>
      <c r="L1645" s="10" t="s">
        <v>127</v>
      </c>
      <c r="M1645" s="10" t="s">
        <v>128</v>
      </c>
      <c r="N1645" s="10"/>
      <c r="O1645" s="10" t="s">
        <v>129</v>
      </c>
      <c r="P1645" s="10" t="s">
        <v>130</v>
      </c>
      <c r="Q1645" s="10"/>
      <c r="R1645" s="10" t="s">
        <v>131</v>
      </c>
      <c r="S1645" s="10" t="s">
        <v>121</v>
      </c>
      <c r="T1645" s="10" t="s">
        <v>132</v>
      </c>
    </row>
    <row r="1646" spans="1:20" x14ac:dyDescent="0.35">
      <c r="A1646" s="10"/>
      <c r="B1646" s="10"/>
      <c r="C1646" s="10">
        <v>7</v>
      </c>
      <c r="D1646" s="10" t="s">
        <v>31</v>
      </c>
      <c r="E1646" s="10"/>
      <c r="F1646" s="10"/>
      <c r="G1646" s="10"/>
      <c r="H1646" s="10"/>
      <c r="I1646" s="10"/>
      <c r="J1646" s="10"/>
      <c r="K1646" s="10"/>
      <c r="L1646" s="10"/>
      <c r="M1646" s="10"/>
      <c r="N1646" s="10"/>
      <c r="O1646" s="10"/>
      <c r="P1646" s="10"/>
      <c r="Q1646" s="10"/>
      <c r="R1646" s="10"/>
      <c r="S1646" s="10"/>
      <c r="T1646" s="10"/>
    </row>
    <row r="1647" spans="1:20" x14ac:dyDescent="0.35">
      <c r="A1647" s="10" t="s">
        <v>118</v>
      </c>
      <c r="B1647" s="10" t="s">
        <v>119</v>
      </c>
      <c r="C1647" s="10" t="s">
        <v>120</v>
      </c>
      <c r="D1647" s="10" t="s">
        <v>121</v>
      </c>
      <c r="E1647" s="10" t="s">
        <v>122</v>
      </c>
      <c r="F1647" s="10" t="s">
        <v>123</v>
      </c>
      <c r="G1647" s="10" t="s">
        <v>124</v>
      </c>
      <c r="H1647" s="10" t="s">
        <v>2</v>
      </c>
      <c r="I1647" s="10" t="s">
        <v>125</v>
      </c>
      <c r="J1647" s="10" t="s">
        <v>106</v>
      </c>
      <c r="K1647" s="10" t="s">
        <v>126</v>
      </c>
      <c r="L1647" s="10" t="s">
        <v>127</v>
      </c>
      <c r="M1647" s="10" t="s">
        <v>128</v>
      </c>
      <c r="N1647" s="10"/>
      <c r="O1647" s="10" t="s">
        <v>129</v>
      </c>
      <c r="P1647" s="10" t="s">
        <v>130</v>
      </c>
      <c r="Q1647" s="10"/>
      <c r="R1647" s="10" t="s">
        <v>131</v>
      </c>
      <c r="S1647" s="10" t="s">
        <v>121</v>
      </c>
      <c r="T1647" s="10" t="s">
        <v>132</v>
      </c>
    </row>
    <row r="1648" spans="1:20" x14ac:dyDescent="0.35">
      <c r="A1648" s="10"/>
      <c r="B1648" s="10"/>
      <c r="C1648" s="10">
        <v>7</v>
      </c>
      <c r="D1648" s="10" t="s">
        <v>32</v>
      </c>
      <c r="E1648" s="10"/>
      <c r="F1648" s="10"/>
      <c r="G1648" s="10"/>
      <c r="H1648" s="10"/>
      <c r="I1648" s="10"/>
      <c r="J1648" s="10"/>
      <c r="K1648" s="10"/>
      <c r="L1648" s="10"/>
      <c r="M1648" s="10"/>
      <c r="N1648" s="10"/>
      <c r="O1648" s="10"/>
      <c r="P1648" s="10"/>
      <c r="Q1648" s="10"/>
      <c r="R1648" s="10"/>
      <c r="S1648" s="10"/>
      <c r="T1648" s="10"/>
    </row>
    <row r="1649" spans="1:20" x14ac:dyDescent="0.35">
      <c r="A1649" s="10" t="s">
        <v>118</v>
      </c>
      <c r="B1649" s="10" t="s">
        <v>119</v>
      </c>
      <c r="C1649" s="10" t="s">
        <v>120</v>
      </c>
      <c r="D1649" s="10" t="s">
        <v>121</v>
      </c>
      <c r="E1649" s="10" t="s">
        <v>122</v>
      </c>
      <c r="F1649" s="10" t="s">
        <v>123</v>
      </c>
      <c r="G1649" s="10" t="s">
        <v>124</v>
      </c>
      <c r="H1649" s="10" t="s">
        <v>2</v>
      </c>
      <c r="I1649" s="10" t="s">
        <v>125</v>
      </c>
      <c r="J1649" s="10" t="s">
        <v>106</v>
      </c>
      <c r="K1649" s="10" t="s">
        <v>126</v>
      </c>
      <c r="L1649" s="10" t="s">
        <v>127</v>
      </c>
      <c r="M1649" s="10" t="s">
        <v>128</v>
      </c>
      <c r="N1649" s="10"/>
      <c r="O1649" s="10" t="s">
        <v>129</v>
      </c>
      <c r="P1649" s="10" t="s">
        <v>130</v>
      </c>
      <c r="Q1649" s="10"/>
      <c r="R1649" s="10" t="s">
        <v>131</v>
      </c>
      <c r="S1649" s="10" t="s">
        <v>121</v>
      </c>
      <c r="T1649" s="10" t="s">
        <v>132</v>
      </c>
    </row>
    <row r="1650" spans="1:20" x14ac:dyDescent="0.35">
      <c r="A1650" s="10"/>
      <c r="B1650" s="10"/>
      <c r="C1650" s="10">
        <v>7</v>
      </c>
      <c r="D1650" s="10" t="s">
        <v>33</v>
      </c>
      <c r="E1650" s="10"/>
      <c r="F1650" s="10"/>
      <c r="G1650" s="10"/>
      <c r="H1650" s="10"/>
      <c r="I1650" s="10"/>
      <c r="J1650" s="10"/>
      <c r="K1650" s="10"/>
      <c r="L1650" s="10"/>
      <c r="M1650" s="10"/>
      <c r="N1650" s="10"/>
      <c r="O1650" s="10"/>
      <c r="P1650" s="10"/>
      <c r="Q1650" s="10"/>
      <c r="R1650" s="10"/>
      <c r="S1650" s="10"/>
      <c r="T1650" s="10"/>
    </row>
    <row r="1651" spans="1:20" x14ac:dyDescent="0.35">
      <c r="A1651" s="10" t="s">
        <v>118</v>
      </c>
      <c r="B1651" s="10" t="s">
        <v>119</v>
      </c>
      <c r="C1651" s="10" t="s">
        <v>120</v>
      </c>
      <c r="D1651" s="10" t="s">
        <v>121</v>
      </c>
      <c r="E1651" s="10" t="s">
        <v>122</v>
      </c>
      <c r="F1651" s="10" t="s">
        <v>123</v>
      </c>
      <c r="G1651" s="10" t="s">
        <v>124</v>
      </c>
      <c r="H1651" s="10" t="s">
        <v>2</v>
      </c>
      <c r="I1651" s="10" t="s">
        <v>125</v>
      </c>
      <c r="J1651" s="10" t="s">
        <v>106</v>
      </c>
      <c r="K1651" s="10" t="s">
        <v>126</v>
      </c>
      <c r="L1651" s="10" t="s">
        <v>127</v>
      </c>
      <c r="M1651" s="10" t="s">
        <v>128</v>
      </c>
      <c r="N1651" s="10"/>
      <c r="O1651" s="10" t="s">
        <v>129</v>
      </c>
      <c r="P1651" s="10" t="s">
        <v>130</v>
      </c>
      <c r="Q1651" s="10"/>
      <c r="R1651" s="10" t="s">
        <v>131</v>
      </c>
      <c r="S1651" s="10" t="s">
        <v>121</v>
      </c>
      <c r="T1651" s="10" t="s">
        <v>132</v>
      </c>
    </row>
    <row r="1652" spans="1:20" x14ac:dyDescent="0.35">
      <c r="A1652" s="10"/>
      <c r="B1652" s="10"/>
      <c r="C1652" s="10">
        <v>7</v>
      </c>
      <c r="D1652" s="10" t="s">
        <v>34</v>
      </c>
      <c r="E1652" s="10"/>
      <c r="F1652" s="10"/>
      <c r="G1652" s="10"/>
      <c r="H1652" s="10"/>
      <c r="I1652" s="10"/>
      <c r="J1652" s="10"/>
      <c r="K1652" s="10"/>
      <c r="L1652" s="10"/>
      <c r="M1652" s="10"/>
      <c r="N1652" s="10"/>
      <c r="O1652" s="10"/>
      <c r="P1652" s="10"/>
      <c r="Q1652" s="10"/>
      <c r="R1652" s="10"/>
      <c r="S1652" s="10"/>
      <c r="T1652" s="10"/>
    </row>
    <row r="1653" spans="1:20" x14ac:dyDescent="0.35">
      <c r="A1653" s="10" t="s">
        <v>118</v>
      </c>
      <c r="B1653" s="10" t="s">
        <v>119</v>
      </c>
      <c r="C1653" s="10" t="s">
        <v>120</v>
      </c>
      <c r="D1653" s="10" t="s">
        <v>121</v>
      </c>
      <c r="E1653" s="10" t="s">
        <v>122</v>
      </c>
      <c r="F1653" s="10" t="s">
        <v>123</v>
      </c>
      <c r="G1653" s="10" t="s">
        <v>124</v>
      </c>
      <c r="H1653" s="10" t="s">
        <v>2</v>
      </c>
      <c r="I1653" s="10" t="s">
        <v>125</v>
      </c>
      <c r="J1653" s="10" t="s">
        <v>106</v>
      </c>
      <c r="K1653" s="10" t="s">
        <v>126</v>
      </c>
      <c r="L1653" s="10" t="s">
        <v>127</v>
      </c>
      <c r="M1653" s="10" t="s">
        <v>128</v>
      </c>
      <c r="N1653" s="10"/>
      <c r="O1653" s="10" t="s">
        <v>129</v>
      </c>
      <c r="P1653" s="10" t="s">
        <v>130</v>
      </c>
      <c r="Q1653" s="10"/>
      <c r="R1653" s="10" t="s">
        <v>131</v>
      </c>
      <c r="S1653" s="10" t="s">
        <v>121</v>
      </c>
      <c r="T1653" s="10" t="s">
        <v>132</v>
      </c>
    </row>
    <row r="1654" spans="1:20" x14ac:dyDescent="0.35">
      <c r="A1654" s="10"/>
      <c r="B1654" s="10"/>
      <c r="C1654" s="10">
        <v>7</v>
      </c>
      <c r="D1654" s="10" t="s">
        <v>35</v>
      </c>
      <c r="E1654" s="10"/>
      <c r="F1654" s="10"/>
      <c r="G1654" s="10"/>
      <c r="H1654" s="10"/>
      <c r="I1654" s="10"/>
      <c r="J1654" s="10"/>
      <c r="K1654" s="10"/>
      <c r="L1654" s="10"/>
      <c r="M1654" s="10"/>
      <c r="N1654" s="10"/>
      <c r="O1654" s="10"/>
      <c r="P1654" s="10"/>
      <c r="Q1654" s="10"/>
      <c r="R1654" s="10"/>
      <c r="S1654" s="10"/>
      <c r="T1654" s="10"/>
    </row>
    <row r="1655" spans="1:20" x14ac:dyDescent="0.35">
      <c r="A1655" s="10" t="s">
        <v>118</v>
      </c>
      <c r="B1655" s="10" t="s">
        <v>119</v>
      </c>
      <c r="C1655" s="10" t="s">
        <v>120</v>
      </c>
      <c r="D1655" s="10" t="s">
        <v>121</v>
      </c>
      <c r="E1655" s="10" t="s">
        <v>122</v>
      </c>
      <c r="F1655" s="10" t="s">
        <v>123</v>
      </c>
      <c r="G1655" s="10" t="s">
        <v>124</v>
      </c>
      <c r="H1655" s="10" t="s">
        <v>2</v>
      </c>
      <c r="I1655" s="10" t="s">
        <v>125</v>
      </c>
      <c r="J1655" s="10" t="s">
        <v>106</v>
      </c>
      <c r="K1655" s="10" t="s">
        <v>126</v>
      </c>
      <c r="L1655" s="10" t="s">
        <v>127</v>
      </c>
      <c r="M1655" s="10" t="s">
        <v>128</v>
      </c>
      <c r="N1655" s="10"/>
      <c r="O1655" s="10" t="s">
        <v>129</v>
      </c>
      <c r="P1655" s="10" t="s">
        <v>130</v>
      </c>
      <c r="Q1655" s="10"/>
      <c r="R1655" s="10" t="s">
        <v>131</v>
      </c>
      <c r="S1655" s="10" t="s">
        <v>121</v>
      </c>
      <c r="T1655" s="10" t="s">
        <v>132</v>
      </c>
    </row>
    <row r="1656" spans="1:20" x14ac:dyDescent="0.35">
      <c r="A1656" s="10"/>
      <c r="B1656" s="10"/>
      <c r="C1656" s="10">
        <v>7</v>
      </c>
      <c r="D1656" s="10" t="s">
        <v>36</v>
      </c>
      <c r="E1656" s="10"/>
      <c r="F1656" s="10"/>
      <c r="G1656" s="10"/>
      <c r="H1656" s="10"/>
      <c r="I1656" s="10"/>
      <c r="J1656" s="10"/>
      <c r="K1656" s="10"/>
      <c r="L1656" s="10"/>
      <c r="M1656" s="10"/>
      <c r="N1656" s="10"/>
      <c r="O1656" s="10"/>
      <c r="P1656" s="10"/>
      <c r="Q1656" s="10"/>
      <c r="R1656" s="10"/>
      <c r="S1656" s="10"/>
      <c r="T1656" s="10"/>
    </row>
    <row r="1657" spans="1:20" x14ac:dyDescent="0.35">
      <c r="A1657" s="10" t="s">
        <v>118</v>
      </c>
      <c r="B1657" s="10" t="s">
        <v>119</v>
      </c>
      <c r="C1657" s="10" t="s">
        <v>120</v>
      </c>
      <c r="D1657" s="10" t="s">
        <v>121</v>
      </c>
      <c r="E1657" s="10" t="s">
        <v>122</v>
      </c>
      <c r="F1657" s="10" t="s">
        <v>123</v>
      </c>
      <c r="G1657" s="10" t="s">
        <v>124</v>
      </c>
      <c r="H1657" s="10" t="s">
        <v>2</v>
      </c>
      <c r="I1657" s="10" t="s">
        <v>125</v>
      </c>
      <c r="J1657" s="10" t="s">
        <v>106</v>
      </c>
      <c r="K1657" s="10" t="s">
        <v>126</v>
      </c>
      <c r="L1657" s="10" t="s">
        <v>127</v>
      </c>
      <c r="M1657" s="10" t="s">
        <v>128</v>
      </c>
      <c r="N1657" s="10"/>
      <c r="O1657" s="10" t="s">
        <v>129</v>
      </c>
      <c r="P1657" s="10" t="s">
        <v>130</v>
      </c>
      <c r="Q1657" s="10"/>
      <c r="R1657" s="10" t="s">
        <v>131</v>
      </c>
      <c r="S1657" s="10" t="s">
        <v>121</v>
      </c>
      <c r="T1657" s="10" t="s">
        <v>132</v>
      </c>
    </row>
    <row r="1658" spans="1:20" x14ac:dyDescent="0.35">
      <c r="A1658" s="10"/>
      <c r="B1658" s="10"/>
      <c r="C1658" s="10">
        <v>7</v>
      </c>
      <c r="D1658" s="10" t="s">
        <v>37</v>
      </c>
      <c r="E1658" s="10"/>
      <c r="F1658" s="10"/>
      <c r="G1658" s="10"/>
      <c r="H1658" s="10"/>
      <c r="I1658" s="10"/>
      <c r="J1658" s="10"/>
      <c r="K1658" s="10"/>
      <c r="L1658" s="10"/>
      <c r="M1658" s="10"/>
      <c r="N1658" s="10"/>
      <c r="O1658" s="10"/>
      <c r="P1658" s="10"/>
      <c r="Q1658" s="10"/>
      <c r="R1658" s="10"/>
      <c r="S1658" s="10"/>
      <c r="T1658" s="10"/>
    </row>
    <row r="1659" spans="1:20" x14ac:dyDescent="0.35">
      <c r="A1659" s="10" t="s">
        <v>118</v>
      </c>
      <c r="B1659" s="10" t="s">
        <v>119</v>
      </c>
      <c r="C1659" s="10" t="s">
        <v>120</v>
      </c>
      <c r="D1659" s="10" t="s">
        <v>121</v>
      </c>
      <c r="E1659" s="10" t="s">
        <v>122</v>
      </c>
      <c r="F1659" s="10" t="s">
        <v>123</v>
      </c>
      <c r="G1659" s="10" t="s">
        <v>124</v>
      </c>
      <c r="H1659" s="10" t="s">
        <v>2</v>
      </c>
      <c r="I1659" s="10" t="s">
        <v>125</v>
      </c>
      <c r="J1659" s="10" t="s">
        <v>106</v>
      </c>
      <c r="K1659" s="10" t="s">
        <v>126</v>
      </c>
      <c r="L1659" s="10" t="s">
        <v>127</v>
      </c>
      <c r="M1659" s="10" t="s">
        <v>128</v>
      </c>
      <c r="N1659" s="10"/>
      <c r="O1659" s="10" t="s">
        <v>129</v>
      </c>
      <c r="P1659" s="10" t="s">
        <v>130</v>
      </c>
      <c r="Q1659" s="10"/>
      <c r="R1659" s="10" t="s">
        <v>131</v>
      </c>
      <c r="S1659" s="10" t="s">
        <v>121</v>
      </c>
      <c r="T1659" s="10" t="s">
        <v>132</v>
      </c>
    </row>
    <row r="1660" spans="1:20" x14ac:dyDescent="0.35">
      <c r="A1660" s="10"/>
      <c r="B1660" s="10"/>
      <c r="C1660" s="10">
        <v>7</v>
      </c>
      <c r="D1660" s="10" t="s">
        <v>38</v>
      </c>
      <c r="E1660" s="10"/>
      <c r="F1660" s="10"/>
      <c r="G1660" s="10"/>
      <c r="H1660" s="10"/>
      <c r="I1660" s="10"/>
      <c r="J1660" s="10"/>
      <c r="K1660" s="10"/>
      <c r="L1660" s="10"/>
      <c r="M1660" s="10"/>
      <c r="N1660" s="10"/>
      <c r="O1660" s="10"/>
      <c r="P1660" s="10"/>
      <c r="Q1660" s="10"/>
      <c r="R1660" s="10"/>
      <c r="S1660" s="10"/>
      <c r="T1660" s="10"/>
    </row>
    <row r="1661" spans="1:20" x14ac:dyDescent="0.35">
      <c r="A1661" s="10" t="s">
        <v>118</v>
      </c>
      <c r="B1661" s="10" t="s">
        <v>119</v>
      </c>
      <c r="C1661" s="10" t="s">
        <v>120</v>
      </c>
      <c r="D1661" s="10" t="s">
        <v>121</v>
      </c>
      <c r="E1661" s="10" t="s">
        <v>122</v>
      </c>
      <c r="F1661" s="10" t="s">
        <v>123</v>
      </c>
      <c r="G1661" s="10" t="s">
        <v>124</v>
      </c>
      <c r="H1661" s="10" t="s">
        <v>2</v>
      </c>
      <c r="I1661" s="10" t="s">
        <v>125</v>
      </c>
      <c r="J1661" s="10" t="s">
        <v>106</v>
      </c>
      <c r="K1661" s="10" t="s">
        <v>126</v>
      </c>
      <c r="L1661" s="10" t="s">
        <v>127</v>
      </c>
      <c r="M1661" s="10" t="s">
        <v>128</v>
      </c>
      <c r="N1661" s="10"/>
      <c r="O1661" s="10" t="s">
        <v>129</v>
      </c>
      <c r="P1661" s="10" t="s">
        <v>130</v>
      </c>
      <c r="Q1661" s="10"/>
      <c r="R1661" s="10" t="s">
        <v>131</v>
      </c>
      <c r="S1661" s="10" t="s">
        <v>121</v>
      </c>
      <c r="T1661" s="10" t="s">
        <v>132</v>
      </c>
    </row>
    <row r="1662" spans="1:20" x14ac:dyDescent="0.35">
      <c r="A1662" s="10"/>
      <c r="B1662" s="10"/>
      <c r="C1662" s="10">
        <v>7</v>
      </c>
      <c r="D1662" s="10" t="s">
        <v>39</v>
      </c>
      <c r="E1662" s="10"/>
      <c r="F1662" s="10"/>
      <c r="G1662" s="10"/>
      <c r="H1662" s="10"/>
      <c r="I1662" s="10"/>
      <c r="J1662" s="10"/>
      <c r="K1662" s="10"/>
      <c r="L1662" s="10"/>
      <c r="M1662" s="10"/>
      <c r="N1662" s="10"/>
      <c r="O1662" s="10"/>
      <c r="P1662" s="10"/>
      <c r="Q1662" s="10"/>
      <c r="R1662" s="10"/>
      <c r="S1662" s="10"/>
      <c r="T1662" s="10"/>
    </row>
    <row r="1663" spans="1:20" x14ac:dyDescent="0.35">
      <c r="A1663" s="10" t="s">
        <v>118</v>
      </c>
      <c r="B1663" s="10" t="s">
        <v>119</v>
      </c>
      <c r="C1663" s="10" t="s">
        <v>120</v>
      </c>
      <c r="D1663" s="10" t="s">
        <v>121</v>
      </c>
      <c r="E1663" s="10" t="s">
        <v>122</v>
      </c>
      <c r="F1663" s="10" t="s">
        <v>123</v>
      </c>
      <c r="G1663" s="10" t="s">
        <v>124</v>
      </c>
      <c r="H1663" s="10" t="s">
        <v>2</v>
      </c>
      <c r="I1663" s="10" t="s">
        <v>125</v>
      </c>
      <c r="J1663" s="10" t="s">
        <v>106</v>
      </c>
      <c r="K1663" s="10" t="s">
        <v>126</v>
      </c>
      <c r="L1663" s="10" t="s">
        <v>127</v>
      </c>
      <c r="M1663" s="10" t="s">
        <v>128</v>
      </c>
      <c r="N1663" s="10"/>
      <c r="O1663" s="10" t="s">
        <v>129</v>
      </c>
      <c r="P1663" s="10" t="s">
        <v>130</v>
      </c>
      <c r="Q1663" s="10"/>
      <c r="R1663" s="10" t="s">
        <v>131</v>
      </c>
      <c r="S1663" s="10" t="s">
        <v>121</v>
      </c>
      <c r="T1663" s="10" t="s">
        <v>132</v>
      </c>
    </row>
    <row r="1664" spans="1:20" x14ac:dyDescent="0.35">
      <c r="A1664" s="10"/>
      <c r="B1664" s="10"/>
      <c r="C1664" s="10">
        <v>7</v>
      </c>
      <c r="D1664" s="10" t="s">
        <v>40</v>
      </c>
      <c r="E1664" s="10"/>
      <c r="F1664" s="10"/>
      <c r="G1664" s="10"/>
      <c r="H1664" s="10"/>
      <c r="I1664" s="10"/>
      <c r="J1664" s="10"/>
      <c r="K1664" s="10"/>
      <c r="L1664" s="10"/>
      <c r="M1664" s="10"/>
      <c r="N1664" s="10"/>
      <c r="O1664" s="10"/>
      <c r="P1664" s="10"/>
      <c r="Q1664" s="10"/>
      <c r="R1664" s="10"/>
      <c r="S1664" s="10"/>
      <c r="T1664" s="10"/>
    </row>
    <row r="1665" spans="1:20" x14ac:dyDescent="0.35">
      <c r="A1665" s="10" t="s">
        <v>118</v>
      </c>
      <c r="B1665" s="10" t="s">
        <v>119</v>
      </c>
      <c r="C1665" s="10" t="s">
        <v>120</v>
      </c>
      <c r="D1665" s="10" t="s">
        <v>121</v>
      </c>
      <c r="E1665" s="10" t="s">
        <v>122</v>
      </c>
      <c r="F1665" s="10" t="s">
        <v>123</v>
      </c>
      <c r="G1665" s="10" t="s">
        <v>124</v>
      </c>
      <c r="H1665" s="10" t="s">
        <v>2</v>
      </c>
      <c r="I1665" s="10" t="s">
        <v>125</v>
      </c>
      <c r="J1665" s="10" t="s">
        <v>106</v>
      </c>
      <c r="K1665" s="10" t="s">
        <v>126</v>
      </c>
      <c r="L1665" s="10" t="s">
        <v>127</v>
      </c>
      <c r="M1665" s="10" t="s">
        <v>128</v>
      </c>
      <c r="N1665" s="10"/>
      <c r="O1665" s="10" t="s">
        <v>129</v>
      </c>
      <c r="P1665" s="10" t="s">
        <v>130</v>
      </c>
      <c r="Q1665" s="10"/>
      <c r="R1665" s="10" t="s">
        <v>131</v>
      </c>
      <c r="S1665" s="10" t="s">
        <v>121</v>
      </c>
      <c r="T1665" s="10" t="s">
        <v>132</v>
      </c>
    </row>
    <row r="1666" spans="1:20" x14ac:dyDescent="0.35">
      <c r="A1666" s="10"/>
      <c r="B1666" s="10"/>
      <c r="C1666" s="10">
        <v>7</v>
      </c>
      <c r="D1666" s="10" t="s">
        <v>41</v>
      </c>
      <c r="E1666" s="10"/>
      <c r="F1666" s="10"/>
      <c r="G1666" s="10"/>
      <c r="H1666" s="10"/>
      <c r="I1666" s="10"/>
      <c r="J1666" s="10"/>
      <c r="K1666" s="10"/>
      <c r="L1666" s="10"/>
      <c r="M1666" s="10"/>
      <c r="N1666" s="10"/>
      <c r="O1666" s="10"/>
      <c r="P1666" s="10"/>
      <c r="Q1666" s="10"/>
      <c r="R1666" s="10"/>
      <c r="S1666" s="10"/>
      <c r="T1666" s="10"/>
    </row>
    <row r="1667" spans="1:20" x14ac:dyDescent="0.35">
      <c r="A1667" s="10" t="s">
        <v>118</v>
      </c>
      <c r="B1667" s="10" t="s">
        <v>119</v>
      </c>
      <c r="C1667" s="10" t="s">
        <v>120</v>
      </c>
      <c r="D1667" s="10" t="s">
        <v>121</v>
      </c>
      <c r="E1667" s="10" t="s">
        <v>122</v>
      </c>
      <c r="F1667" s="10" t="s">
        <v>123</v>
      </c>
      <c r="G1667" s="10" t="s">
        <v>124</v>
      </c>
      <c r="H1667" s="10" t="s">
        <v>2</v>
      </c>
      <c r="I1667" s="10" t="s">
        <v>125</v>
      </c>
      <c r="J1667" s="10" t="s">
        <v>106</v>
      </c>
      <c r="K1667" s="10" t="s">
        <v>126</v>
      </c>
      <c r="L1667" s="10" t="s">
        <v>127</v>
      </c>
      <c r="M1667" s="10" t="s">
        <v>128</v>
      </c>
      <c r="N1667" s="10"/>
      <c r="O1667" s="10" t="s">
        <v>129</v>
      </c>
      <c r="P1667" s="10" t="s">
        <v>130</v>
      </c>
      <c r="Q1667" s="10"/>
      <c r="R1667" s="10" t="s">
        <v>131</v>
      </c>
      <c r="S1667" s="10" t="s">
        <v>121</v>
      </c>
      <c r="T1667" s="10" t="s">
        <v>132</v>
      </c>
    </row>
    <row r="1668" spans="1:20" x14ac:dyDescent="0.35">
      <c r="A1668" s="10"/>
      <c r="B1668" s="10"/>
      <c r="C1668" s="10">
        <v>7</v>
      </c>
      <c r="D1668" s="10" t="s">
        <v>42</v>
      </c>
      <c r="E1668" s="10"/>
      <c r="F1668" s="10"/>
      <c r="G1668" s="10"/>
      <c r="H1668" s="10"/>
      <c r="I1668" s="10"/>
      <c r="J1668" s="10"/>
      <c r="K1668" s="10"/>
      <c r="L1668" s="10"/>
      <c r="M1668" s="10"/>
      <c r="N1668" s="10"/>
      <c r="O1668" s="10"/>
      <c r="P1668" s="10"/>
      <c r="Q1668" s="10"/>
      <c r="R1668" s="10"/>
      <c r="S1668" s="10"/>
      <c r="T1668" s="10"/>
    </row>
    <row r="1669" spans="1:20" x14ac:dyDescent="0.35">
      <c r="A1669" s="10" t="s">
        <v>118</v>
      </c>
      <c r="B1669" s="10" t="s">
        <v>119</v>
      </c>
      <c r="C1669" s="10" t="s">
        <v>120</v>
      </c>
      <c r="D1669" s="10" t="s">
        <v>121</v>
      </c>
      <c r="E1669" s="10" t="s">
        <v>122</v>
      </c>
      <c r="F1669" s="10" t="s">
        <v>123</v>
      </c>
      <c r="G1669" s="10" t="s">
        <v>124</v>
      </c>
      <c r="H1669" s="10" t="s">
        <v>2</v>
      </c>
      <c r="I1669" s="10" t="s">
        <v>125</v>
      </c>
      <c r="J1669" s="10" t="s">
        <v>106</v>
      </c>
      <c r="K1669" s="10" t="s">
        <v>126</v>
      </c>
      <c r="L1669" s="10" t="s">
        <v>127</v>
      </c>
      <c r="M1669" s="10" t="s">
        <v>128</v>
      </c>
      <c r="N1669" s="10"/>
      <c r="O1669" s="10" t="s">
        <v>129</v>
      </c>
      <c r="P1669" s="10" t="s">
        <v>130</v>
      </c>
      <c r="Q1669" s="10"/>
      <c r="R1669" s="10" t="s">
        <v>131</v>
      </c>
      <c r="S1669" s="10" t="s">
        <v>121</v>
      </c>
      <c r="T1669" s="10" t="s">
        <v>132</v>
      </c>
    </row>
    <row r="1670" spans="1:20" x14ac:dyDescent="0.35">
      <c r="A1670" s="10"/>
      <c r="B1670" s="10"/>
      <c r="C1670" s="10">
        <v>7</v>
      </c>
      <c r="D1670" s="10" t="s">
        <v>43</v>
      </c>
      <c r="E1670" s="10"/>
      <c r="F1670" s="10"/>
      <c r="G1670" s="10"/>
      <c r="H1670" s="10"/>
      <c r="I1670" s="10"/>
      <c r="J1670" s="10"/>
      <c r="K1670" s="10"/>
      <c r="L1670" s="10"/>
      <c r="M1670" s="10"/>
      <c r="N1670" s="10"/>
      <c r="O1670" s="10"/>
      <c r="P1670" s="10"/>
      <c r="Q1670" s="10"/>
      <c r="R1670" s="10"/>
      <c r="S1670" s="10"/>
      <c r="T1670" s="10"/>
    </row>
    <row r="1671" spans="1:20" x14ac:dyDescent="0.35">
      <c r="A1671" s="10" t="s">
        <v>118</v>
      </c>
      <c r="B1671" s="10" t="s">
        <v>119</v>
      </c>
      <c r="C1671" s="10" t="s">
        <v>120</v>
      </c>
      <c r="D1671" s="10" t="s">
        <v>121</v>
      </c>
      <c r="E1671" s="10" t="s">
        <v>122</v>
      </c>
      <c r="F1671" s="10" t="s">
        <v>123</v>
      </c>
      <c r="G1671" s="10" t="s">
        <v>124</v>
      </c>
      <c r="H1671" s="10" t="s">
        <v>2</v>
      </c>
      <c r="I1671" s="10" t="s">
        <v>125</v>
      </c>
      <c r="J1671" s="10" t="s">
        <v>106</v>
      </c>
      <c r="K1671" s="10" t="s">
        <v>126</v>
      </c>
      <c r="L1671" s="10" t="s">
        <v>127</v>
      </c>
      <c r="M1671" s="10" t="s">
        <v>128</v>
      </c>
      <c r="N1671" s="10"/>
      <c r="O1671" s="10" t="s">
        <v>129</v>
      </c>
      <c r="P1671" s="10" t="s">
        <v>130</v>
      </c>
      <c r="Q1671" s="10"/>
      <c r="R1671" s="10" t="s">
        <v>131</v>
      </c>
      <c r="S1671" s="10" t="s">
        <v>121</v>
      </c>
      <c r="T1671" s="10" t="s">
        <v>132</v>
      </c>
    </row>
    <row r="1672" spans="1:20" x14ac:dyDescent="0.35">
      <c r="A1672" s="10"/>
      <c r="B1672" s="10"/>
      <c r="C1672" s="10">
        <v>7</v>
      </c>
      <c r="D1672" s="10" t="s">
        <v>44</v>
      </c>
      <c r="E1672" s="10"/>
      <c r="F1672" s="10"/>
      <c r="G1672" s="10"/>
      <c r="H1672" s="10"/>
      <c r="I1672" s="10"/>
      <c r="J1672" s="10"/>
      <c r="K1672" s="10"/>
      <c r="L1672" s="10"/>
      <c r="M1672" s="10"/>
      <c r="N1672" s="10"/>
      <c r="O1672" s="10"/>
      <c r="P1672" s="10"/>
      <c r="Q1672" s="10"/>
      <c r="R1672" s="10"/>
      <c r="S1672" s="10"/>
      <c r="T1672" s="10"/>
    </row>
    <row r="1673" spans="1:20" x14ac:dyDescent="0.35">
      <c r="A1673" s="10" t="s">
        <v>118</v>
      </c>
      <c r="B1673" s="10" t="s">
        <v>119</v>
      </c>
      <c r="C1673" s="10" t="s">
        <v>120</v>
      </c>
      <c r="D1673" s="10" t="s">
        <v>121</v>
      </c>
      <c r="E1673" s="10" t="s">
        <v>122</v>
      </c>
      <c r="F1673" s="10" t="s">
        <v>123</v>
      </c>
      <c r="G1673" s="10" t="s">
        <v>124</v>
      </c>
      <c r="H1673" s="10" t="s">
        <v>2</v>
      </c>
      <c r="I1673" s="10" t="s">
        <v>125</v>
      </c>
      <c r="J1673" s="10" t="s">
        <v>106</v>
      </c>
      <c r="K1673" s="10" t="s">
        <v>126</v>
      </c>
      <c r="L1673" s="10" t="s">
        <v>127</v>
      </c>
      <c r="M1673" s="10" t="s">
        <v>128</v>
      </c>
      <c r="N1673" s="10"/>
      <c r="O1673" s="10" t="s">
        <v>129</v>
      </c>
      <c r="P1673" s="10" t="s">
        <v>130</v>
      </c>
      <c r="Q1673" s="10"/>
      <c r="R1673" s="10" t="s">
        <v>131</v>
      </c>
      <c r="S1673" s="10" t="s">
        <v>121</v>
      </c>
      <c r="T1673" s="10" t="s">
        <v>132</v>
      </c>
    </row>
    <row r="1674" spans="1:20" x14ac:dyDescent="0.35">
      <c r="A1674" s="10"/>
      <c r="B1674" s="10"/>
      <c r="C1674" s="10">
        <v>7</v>
      </c>
      <c r="D1674" s="10" t="s">
        <v>45</v>
      </c>
      <c r="E1674" s="10"/>
      <c r="F1674" s="10"/>
      <c r="G1674" s="10"/>
      <c r="H1674" s="10"/>
      <c r="I1674" s="10"/>
      <c r="J1674" s="10"/>
      <c r="K1674" s="10"/>
      <c r="L1674" s="10"/>
      <c r="M1674" s="10"/>
      <c r="N1674" s="10"/>
      <c r="O1674" s="10"/>
      <c r="P1674" s="10"/>
      <c r="Q1674" s="10"/>
      <c r="R1674" s="10"/>
      <c r="S1674" s="10"/>
      <c r="T1674" s="10"/>
    </row>
    <row r="1675" spans="1:20" x14ac:dyDescent="0.35">
      <c r="A1675" s="10" t="s">
        <v>118</v>
      </c>
      <c r="B1675" s="10" t="s">
        <v>119</v>
      </c>
      <c r="C1675" s="10" t="s">
        <v>120</v>
      </c>
      <c r="D1675" s="10" t="s">
        <v>121</v>
      </c>
      <c r="E1675" s="10" t="s">
        <v>122</v>
      </c>
      <c r="F1675" s="10" t="s">
        <v>123</v>
      </c>
      <c r="G1675" s="10" t="s">
        <v>124</v>
      </c>
      <c r="H1675" s="10" t="s">
        <v>2</v>
      </c>
      <c r="I1675" s="10" t="s">
        <v>125</v>
      </c>
      <c r="J1675" s="10" t="s">
        <v>106</v>
      </c>
      <c r="K1675" s="10" t="s">
        <v>126</v>
      </c>
      <c r="L1675" s="10" t="s">
        <v>127</v>
      </c>
      <c r="M1675" s="10" t="s">
        <v>128</v>
      </c>
      <c r="N1675" s="10"/>
      <c r="O1675" s="10" t="s">
        <v>129</v>
      </c>
      <c r="P1675" s="10" t="s">
        <v>130</v>
      </c>
      <c r="Q1675" s="10"/>
      <c r="R1675" s="10" t="s">
        <v>131</v>
      </c>
      <c r="S1675" s="10" t="s">
        <v>121</v>
      </c>
      <c r="T1675" s="10" t="s">
        <v>132</v>
      </c>
    </row>
    <row r="1676" spans="1:20" x14ac:dyDescent="0.35">
      <c r="A1676" s="10"/>
      <c r="B1676" s="10"/>
      <c r="C1676" s="10">
        <v>7</v>
      </c>
      <c r="D1676" s="10" t="s">
        <v>46</v>
      </c>
      <c r="E1676" s="10"/>
      <c r="F1676" s="10"/>
      <c r="G1676" s="10"/>
      <c r="H1676" s="10"/>
      <c r="I1676" s="10"/>
      <c r="J1676" s="10"/>
      <c r="K1676" s="10"/>
      <c r="L1676" s="10"/>
      <c r="M1676" s="10"/>
      <c r="N1676" s="10"/>
      <c r="O1676" s="10"/>
      <c r="P1676" s="10"/>
      <c r="Q1676" s="10"/>
      <c r="R1676" s="10"/>
      <c r="S1676" s="10"/>
      <c r="T1676" s="10"/>
    </row>
    <row r="1677" spans="1:20" x14ac:dyDescent="0.35">
      <c r="A1677" s="10" t="s">
        <v>118</v>
      </c>
      <c r="B1677" s="10" t="s">
        <v>119</v>
      </c>
      <c r="C1677" s="10" t="s">
        <v>120</v>
      </c>
      <c r="D1677" s="10" t="s">
        <v>121</v>
      </c>
      <c r="E1677" s="10" t="s">
        <v>122</v>
      </c>
      <c r="F1677" s="10" t="s">
        <v>123</v>
      </c>
      <c r="G1677" s="10" t="s">
        <v>124</v>
      </c>
      <c r="H1677" s="10" t="s">
        <v>2</v>
      </c>
      <c r="I1677" s="10" t="s">
        <v>125</v>
      </c>
      <c r="J1677" s="10" t="s">
        <v>106</v>
      </c>
      <c r="K1677" s="10" t="s">
        <v>126</v>
      </c>
      <c r="L1677" s="10" t="s">
        <v>127</v>
      </c>
      <c r="M1677" s="10" t="s">
        <v>128</v>
      </c>
      <c r="N1677" s="10"/>
      <c r="O1677" s="10" t="s">
        <v>129</v>
      </c>
      <c r="P1677" s="10" t="s">
        <v>130</v>
      </c>
      <c r="Q1677" s="10"/>
      <c r="R1677" s="10" t="s">
        <v>131</v>
      </c>
      <c r="S1677" s="10" t="s">
        <v>121</v>
      </c>
      <c r="T1677" s="10" t="s">
        <v>132</v>
      </c>
    </row>
    <row r="1678" spans="1:20" x14ac:dyDescent="0.35">
      <c r="A1678" s="10"/>
      <c r="B1678" s="10"/>
      <c r="C1678" s="10">
        <v>7</v>
      </c>
      <c r="D1678" s="10" t="s">
        <v>47</v>
      </c>
      <c r="E1678" s="10"/>
      <c r="F1678" s="10"/>
      <c r="G1678" s="10"/>
      <c r="H1678" s="10"/>
      <c r="I1678" s="10"/>
      <c r="J1678" s="10"/>
      <c r="K1678" s="10"/>
      <c r="L1678" s="10"/>
      <c r="M1678" s="10"/>
      <c r="N1678" s="10"/>
      <c r="O1678" s="10"/>
      <c r="P1678" s="10"/>
      <c r="Q1678" s="10"/>
      <c r="R1678" s="10"/>
      <c r="S1678" s="10"/>
      <c r="T1678" s="10"/>
    </row>
    <row r="1679" spans="1:20" x14ac:dyDescent="0.35">
      <c r="A1679" s="10" t="s">
        <v>118</v>
      </c>
      <c r="B1679" s="10" t="s">
        <v>119</v>
      </c>
      <c r="C1679" s="10" t="s">
        <v>120</v>
      </c>
      <c r="D1679" s="10" t="s">
        <v>121</v>
      </c>
      <c r="E1679" s="10" t="s">
        <v>122</v>
      </c>
      <c r="F1679" s="10" t="s">
        <v>123</v>
      </c>
      <c r="G1679" s="10" t="s">
        <v>124</v>
      </c>
      <c r="H1679" s="10" t="s">
        <v>2</v>
      </c>
      <c r="I1679" s="10" t="s">
        <v>125</v>
      </c>
      <c r="J1679" s="10" t="s">
        <v>106</v>
      </c>
      <c r="K1679" s="10" t="s">
        <v>126</v>
      </c>
      <c r="L1679" s="10" t="s">
        <v>127</v>
      </c>
      <c r="M1679" s="10" t="s">
        <v>128</v>
      </c>
      <c r="N1679" s="10"/>
      <c r="O1679" s="10" t="s">
        <v>129</v>
      </c>
      <c r="P1679" s="10" t="s">
        <v>130</v>
      </c>
      <c r="Q1679" s="10"/>
      <c r="R1679" s="10" t="s">
        <v>131</v>
      </c>
      <c r="S1679" s="10" t="s">
        <v>121</v>
      </c>
      <c r="T1679" s="10" t="s">
        <v>132</v>
      </c>
    </row>
    <row r="1680" spans="1:20" x14ac:dyDescent="0.35">
      <c r="A1680" s="10"/>
      <c r="B1680" s="10"/>
      <c r="C1680" s="10">
        <v>7</v>
      </c>
      <c r="D1680" s="10" t="s">
        <v>48</v>
      </c>
      <c r="E1680" s="10"/>
      <c r="F1680" s="10"/>
      <c r="G1680" s="10"/>
      <c r="H1680" s="10"/>
      <c r="I1680" s="10"/>
      <c r="J1680" s="10"/>
      <c r="K1680" s="10"/>
      <c r="L1680" s="10"/>
      <c r="M1680" s="10"/>
      <c r="N1680" s="10"/>
      <c r="O1680" s="10"/>
      <c r="P1680" s="10"/>
      <c r="Q1680" s="10"/>
      <c r="R1680" s="10"/>
      <c r="S1680" s="10"/>
      <c r="T1680" s="10"/>
    </row>
    <row r="1681" spans="1:20" x14ac:dyDescent="0.35">
      <c r="A1681" s="10" t="s">
        <v>118</v>
      </c>
      <c r="B1681" s="10" t="s">
        <v>119</v>
      </c>
      <c r="C1681" s="10" t="s">
        <v>120</v>
      </c>
      <c r="D1681" s="10" t="s">
        <v>121</v>
      </c>
      <c r="E1681" s="10" t="s">
        <v>122</v>
      </c>
      <c r="F1681" s="10" t="s">
        <v>123</v>
      </c>
      <c r="G1681" s="10" t="s">
        <v>124</v>
      </c>
      <c r="H1681" s="10" t="s">
        <v>2</v>
      </c>
      <c r="I1681" s="10" t="s">
        <v>125</v>
      </c>
      <c r="J1681" s="10" t="s">
        <v>106</v>
      </c>
      <c r="K1681" s="10" t="s">
        <v>126</v>
      </c>
      <c r="L1681" s="10" t="s">
        <v>127</v>
      </c>
      <c r="M1681" s="10" t="s">
        <v>128</v>
      </c>
      <c r="N1681" s="10"/>
      <c r="O1681" s="10" t="s">
        <v>129</v>
      </c>
      <c r="P1681" s="10" t="s">
        <v>130</v>
      </c>
      <c r="Q1681" s="10"/>
      <c r="R1681" s="10" t="s">
        <v>131</v>
      </c>
      <c r="S1681" s="10" t="s">
        <v>121</v>
      </c>
      <c r="T1681" s="10" t="s">
        <v>132</v>
      </c>
    </row>
    <row r="1682" spans="1:20" x14ac:dyDescent="0.35">
      <c r="A1682" s="10"/>
      <c r="B1682" s="10"/>
      <c r="C1682" s="10">
        <v>7</v>
      </c>
      <c r="D1682" s="10" t="s">
        <v>49</v>
      </c>
      <c r="E1682" s="10"/>
      <c r="F1682" s="10"/>
      <c r="G1682" s="10"/>
      <c r="H1682" s="10"/>
      <c r="I1682" s="10"/>
      <c r="J1682" s="10"/>
      <c r="K1682" s="10"/>
      <c r="L1682" s="10"/>
      <c r="M1682" s="10"/>
      <c r="N1682" s="10"/>
      <c r="O1682" s="10"/>
      <c r="P1682" s="10"/>
      <c r="Q1682" s="10"/>
      <c r="R1682" s="10"/>
      <c r="S1682" s="10"/>
      <c r="T1682" s="10"/>
    </row>
    <row r="1683" spans="1:20" x14ac:dyDescent="0.35">
      <c r="A1683" s="10" t="s">
        <v>118</v>
      </c>
      <c r="B1683" s="10" t="s">
        <v>119</v>
      </c>
      <c r="C1683" s="10" t="s">
        <v>120</v>
      </c>
      <c r="D1683" s="10" t="s">
        <v>121</v>
      </c>
      <c r="E1683" s="10" t="s">
        <v>122</v>
      </c>
      <c r="F1683" s="10" t="s">
        <v>123</v>
      </c>
      <c r="G1683" s="10" t="s">
        <v>124</v>
      </c>
      <c r="H1683" s="10" t="s">
        <v>2</v>
      </c>
      <c r="I1683" s="10" t="s">
        <v>125</v>
      </c>
      <c r="J1683" s="10" t="s">
        <v>106</v>
      </c>
      <c r="K1683" s="10" t="s">
        <v>126</v>
      </c>
      <c r="L1683" s="10" t="s">
        <v>127</v>
      </c>
      <c r="M1683" s="10" t="s">
        <v>128</v>
      </c>
      <c r="N1683" s="10"/>
      <c r="O1683" s="10" t="s">
        <v>129</v>
      </c>
      <c r="P1683" s="10" t="s">
        <v>130</v>
      </c>
      <c r="Q1683" s="10"/>
      <c r="R1683" s="10" t="s">
        <v>131</v>
      </c>
      <c r="S1683" s="10" t="s">
        <v>121</v>
      </c>
      <c r="T1683" s="10" t="s">
        <v>132</v>
      </c>
    </row>
    <row r="1684" spans="1:20" x14ac:dyDescent="0.35">
      <c r="A1684" s="10"/>
      <c r="B1684" s="10"/>
      <c r="C1684" s="10">
        <v>7</v>
      </c>
      <c r="D1684" s="10" t="s">
        <v>50</v>
      </c>
      <c r="E1684" s="10"/>
      <c r="F1684" s="10"/>
      <c r="G1684" s="10"/>
      <c r="H1684" s="10"/>
      <c r="I1684" s="10"/>
      <c r="J1684" s="10"/>
      <c r="K1684" s="10"/>
      <c r="L1684" s="10"/>
      <c r="M1684" s="10"/>
      <c r="N1684" s="10"/>
      <c r="O1684" s="10"/>
      <c r="P1684" s="10"/>
      <c r="Q1684" s="10"/>
      <c r="R1684" s="10"/>
      <c r="S1684" s="10"/>
      <c r="T1684" s="10"/>
    </row>
    <row r="1685" spans="1:20" x14ac:dyDescent="0.35">
      <c r="A1685" s="10" t="s">
        <v>118</v>
      </c>
      <c r="B1685" s="10" t="s">
        <v>119</v>
      </c>
      <c r="C1685" s="10" t="s">
        <v>120</v>
      </c>
      <c r="D1685" s="10" t="s">
        <v>121</v>
      </c>
      <c r="E1685" s="10" t="s">
        <v>122</v>
      </c>
      <c r="F1685" s="10" t="s">
        <v>123</v>
      </c>
      <c r="G1685" s="10" t="s">
        <v>124</v>
      </c>
      <c r="H1685" s="10" t="s">
        <v>2</v>
      </c>
      <c r="I1685" s="10" t="s">
        <v>125</v>
      </c>
      <c r="J1685" s="10" t="s">
        <v>106</v>
      </c>
      <c r="K1685" s="10" t="s">
        <v>126</v>
      </c>
      <c r="L1685" s="10" t="s">
        <v>127</v>
      </c>
      <c r="M1685" s="10" t="s">
        <v>128</v>
      </c>
      <c r="N1685" s="10"/>
      <c r="O1685" s="10" t="s">
        <v>129</v>
      </c>
      <c r="P1685" s="10" t="s">
        <v>130</v>
      </c>
      <c r="Q1685" s="10"/>
      <c r="R1685" s="10" t="s">
        <v>131</v>
      </c>
      <c r="S1685" s="10" t="s">
        <v>121</v>
      </c>
      <c r="T1685" s="10" t="s">
        <v>132</v>
      </c>
    </row>
    <row r="1686" spans="1:20" x14ac:dyDescent="0.35">
      <c r="A1686" s="10"/>
      <c r="B1686" s="10"/>
      <c r="C1686" s="10">
        <v>7</v>
      </c>
      <c r="D1686" s="10" t="s">
        <v>367</v>
      </c>
      <c r="E1686" s="10"/>
      <c r="F1686" s="10"/>
      <c r="G1686" s="10"/>
      <c r="H1686" s="10"/>
      <c r="I1686" s="10"/>
      <c r="J1686" s="10"/>
      <c r="K1686" s="10"/>
      <c r="L1686" s="10"/>
      <c r="M1686" s="10"/>
      <c r="N1686" s="10"/>
      <c r="O1686" s="10"/>
      <c r="P1686" s="10"/>
      <c r="Q1686" s="10"/>
      <c r="R1686" s="10"/>
      <c r="S1686" s="10"/>
      <c r="T1686" s="10"/>
    </row>
    <row r="1687" spans="1:20" x14ac:dyDescent="0.35">
      <c r="A1687" s="10" t="s">
        <v>118</v>
      </c>
      <c r="B1687" s="10" t="s">
        <v>119</v>
      </c>
      <c r="C1687" s="10" t="s">
        <v>120</v>
      </c>
      <c r="D1687" s="10" t="s">
        <v>121</v>
      </c>
      <c r="E1687" s="10" t="s">
        <v>122</v>
      </c>
      <c r="F1687" s="10" t="s">
        <v>123</v>
      </c>
      <c r="G1687" s="10" t="s">
        <v>124</v>
      </c>
      <c r="H1687" s="10" t="s">
        <v>2</v>
      </c>
      <c r="I1687" s="10" t="s">
        <v>125</v>
      </c>
      <c r="J1687" s="10" t="s">
        <v>106</v>
      </c>
      <c r="K1687" s="10" t="s">
        <v>126</v>
      </c>
      <c r="L1687" s="10" t="s">
        <v>127</v>
      </c>
      <c r="M1687" s="10" t="s">
        <v>128</v>
      </c>
      <c r="N1687" s="10"/>
      <c r="O1687" s="10" t="s">
        <v>129</v>
      </c>
      <c r="P1687" s="10" t="s">
        <v>130</v>
      </c>
      <c r="Q1687" s="10"/>
      <c r="R1687" s="10" t="s">
        <v>131</v>
      </c>
      <c r="S1687" s="10" t="s">
        <v>121</v>
      </c>
      <c r="T1687" s="10" t="s">
        <v>132</v>
      </c>
    </row>
    <row r="1688" spans="1:20" x14ac:dyDescent="0.35">
      <c r="A1688" s="10"/>
      <c r="B1688" s="10"/>
      <c r="C1688" s="10">
        <v>7</v>
      </c>
      <c r="D1688" s="10" t="s">
        <v>51</v>
      </c>
      <c r="E1688" s="10"/>
      <c r="F1688" s="10"/>
      <c r="G1688" s="10"/>
      <c r="H1688" s="10"/>
      <c r="I1688" s="10"/>
      <c r="J1688" s="10"/>
      <c r="K1688" s="10"/>
      <c r="L1688" s="10"/>
      <c r="M1688" s="10"/>
      <c r="N1688" s="10"/>
      <c r="O1688" s="10"/>
      <c r="P1688" s="10"/>
      <c r="Q1688" s="10"/>
      <c r="R1688" s="10"/>
      <c r="S1688" s="10"/>
      <c r="T1688" s="10"/>
    </row>
    <row r="1689" spans="1:20" x14ac:dyDescent="0.35">
      <c r="A1689" s="10" t="s">
        <v>118</v>
      </c>
      <c r="B1689" s="10" t="s">
        <v>119</v>
      </c>
      <c r="C1689" s="10" t="s">
        <v>120</v>
      </c>
      <c r="D1689" s="10" t="s">
        <v>121</v>
      </c>
      <c r="E1689" s="10" t="s">
        <v>122</v>
      </c>
      <c r="F1689" s="10" t="s">
        <v>123</v>
      </c>
      <c r="G1689" s="10" t="s">
        <v>124</v>
      </c>
      <c r="H1689" s="10" t="s">
        <v>2</v>
      </c>
      <c r="I1689" s="10" t="s">
        <v>125</v>
      </c>
      <c r="J1689" s="10" t="s">
        <v>106</v>
      </c>
      <c r="K1689" s="10" t="s">
        <v>126</v>
      </c>
      <c r="L1689" s="10" t="s">
        <v>127</v>
      </c>
      <c r="M1689" s="10" t="s">
        <v>128</v>
      </c>
      <c r="N1689" s="10"/>
      <c r="O1689" s="10" t="s">
        <v>129</v>
      </c>
      <c r="P1689" s="10" t="s">
        <v>130</v>
      </c>
      <c r="Q1689" s="10"/>
      <c r="R1689" s="10" t="s">
        <v>131</v>
      </c>
      <c r="S1689" s="10" t="s">
        <v>121</v>
      </c>
      <c r="T1689" s="10" t="s">
        <v>132</v>
      </c>
    </row>
    <row r="1690" spans="1:20" x14ac:dyDescent="0.35">
      <c r="A1690" s="10"/>
      <c r="B1690" s="10"/>
      <c r="C1690" s="10">
        <v>7</v>
      </c>
      <c r="D1690" s="10" t="s">
        <v>52</v>
      </c>
      <c r="E1690" s="10"/>
      <c r="F1690" s="10"/>
      <c r="G1690" s="10"/>
      <c r="H1690" s="10"/>
      <c r="I1690" s="10"/>
      <c r="J1690" s="10"/>
      <c r="K1690" s="10"/>
      <c r="L1690" s="10"/>
      <c r="M1690" s="10"/>
      <c r="N1690" s="10"/>
      <c r="O1690" s="10"/>
      <c r="P1690" s="10"/>
      <c r="Q1690" s="10"/>
      <c r="R1690" s="10"/>
      <c r="S1690" s="10"/>
      <c r="T1690" s="10"/>
    </row>
    <row r="1691" spans="1:20" x14ac:dyDescent="0.35">
      <c r="A1691" s="10" t="s">
        <v>118</v>
      </c>
      <c r="B1691" s="10" t="s">
        <v>119</v>
      </c>
      <c r="C1691" s="10" t="s">
        <v>120</v>
      </c>
      <c r="D1691" s="10" t="s">
        <v>121</v>
      </c>
      <c r="E1691" s="10" t="s">
        <v>122</v>
      </c>
      <c r="F1691" s="10" t="s">
        <v>123</v>
      </c>
      <c r="G1691" s="10" t="s">
        <v>124</v>
      </c>
      <c r="H1691" s="10" t="s">
        <v>2</v>
      </c>
      <c r="I1691" s="10" t="s">
        <v>125</v>
      </c>
      <c r="J1691" s="10" t="s">
        <v>106</v>
      </c>
      <c r="K1691" s="10" t="s">
        <v>126</v>
      </c>
      <c r="L1691" s="10" t="s">
        <v>127</v>
      </c>
      <c r="M1691" s="10" t="s">
        <v>128</v>
      </c>
      <c r="N1691" s="10"/>
      <c r="O1691" s="10" t="s">
        <v>129</v>
      </c>
      <c r="P1691" s="10" t="s">
        <v>130</v>
      </c>
      <c r="Q1691" s="10"/>
      <c r="R1691" s="10" t="s">
        <v>131</v>
      </c>
      <c r="S1691" s="10" t="s">
        <v>121</v>
      </c>
      <c r="T1691" s="10" t="s">
        <v>132</v>
      </c>
    </row>
    <row r="1692" spans="1:20" x14ac:dyDescent="0.35">
      <c r="A1692" s="10"/>
      <c r="B1692" s="10"/>
      <c r="C1692" s="10">
        <v>7</v>
      </c>
      <c r="D1692" s="10" t="s">
        <v>53</v>
      </c>
      <c r="E1692" s="10"/>
      <c r="F1692" s="10"/>
      <c r="G1692" s="10"/>
      <c r="H1692" s="10"/>
      <c r="I1692" s="10"/>
      <c r="J1692" s="10"/>
      <c r="K1692" s="10"/>
      <c r="L1692" s="10"/>
      <c r="M1692" s="10"/>
      <c r="N1692" s="10"/>
      <c r="O1692" s="10"/>
      <c r="P1692" s="10"/>
      <c r="Q1692" s="10"/>
      <c r="R1692" s="10"/>
      <c r="S1692" s="10"/>
      <c r="T1692" s="10"/>
    </row>
    <row r="1693" spans="1:20" x14ac:dyDescent="0.35">
      <c r="A1693" s="10" t="s">
        <v>118</v>
      </c>
      <c r="B1693" s="10" t="s">
        <v>119</v>
      </c>
      <c r="C1693" s="10" t="s">
        <v>120</v>
      </c>
      <c r="D1693" s="10" t="s">
        <v>121</v>
      </c>
      <c r="E1693" s="10" t="s">
        <v>122</v>
      </c>
      <c r="F1693" s="10" t="s">
        <v>123</v>
      </c>
      <c r="G1693" s="10" t="s">
        <v>124</v>
      </c>
      <c r="H1693" s="10" t="s">
        <v>2</v>
      </c>
      <c r="I1693" s="10" t="s">
        <v>125</v>
      </c>
      <c r="J1693" s="10" t="s">
        <v>106</v>
      </c>
      <c r="K1693" s="10" t="s">
        <v>126</v>
      </c>
      <c r="L1693" s="10" t="s">
        <v>127</v>
      </c>
      <c r="M1693" s="10" t="s">
        <v>128</v>
      </c>
      <c r="N1693" s="10"/>
      <c r="O1693" s="10" t="s">
        <v>129</v>
      </c>
      <c r="P1693" s="10" t="s">
        <v>130</v>
      </c>
      <c r="Q1693" s="10"/>
      <c r="R1693" s="10" t="s">
        <v>131</v>
      </c>
      <c r="S1693" s="10" t="s">
        <v>121</v>
      </c>
      <c r="T1693" s="10" t="s">
        <v>132</v>
      </c>
    </row>
    <row r="1694" spans="1:20" x14ac:dyDescent="0.35">
      <c r="A1694" s="10"/>
      <c r="B1694" s="10"/>
      <c r="C1694" s="10">
        <v>7</v>
      </c>
      <c r="D1694" s="10" t="s">
        <v>54</v>
      </c>
      <c r="E1694" s="10"/>
      <c r="F1694" s="10"/>
      <c r="G1694" s="10"/>
      <c r="H1694" s="10"/>
      <c r="I1694" s="10"/>
      <c r="J1694" s="10"/>
      <c r="K1694" s="10"/>
      <c r="L1694" s="10"/>
      <c r="M1694" s="10"/>
      <c r="N1694" s="10"/>
      <c r="O1694" s="10"/>
      <c r="P1694" s="10"/>
      <c r="Q1694" s="10"/>
      <c r="R1694" s="10"/>
      <c r="S1694" s="10"/>
      <c r="T1694" s="10"/>
    </row>
    <row r="1695" spans="1:20" x14ac:dyDescent="0.35">
      <c r="A1695" s="10" t="s">
        <v>118</v>
      </c>
      <c r="B1695" s="10" t="s">
        <v>119</v>
      </c>
      <c r="C1695" s="10" t="s">
        <v>120</v>
      </c>
      <c r="D1695" s="10" t="s">
        <v>121</v>
      </c>
      <c r="E1695" s="10" t="s">
        <v>122</v>
      </c>
      <c r="F1695" s="10" t="s">
        <v>123</v>
      </c>
      <c r="G1695" s="10" t="s">
        <v>124</v>
      </c>
      <c r="H1695" s="10" t="s">
        <v>2</v>
      </c>
      <c r="I1695" s="10" t="s">
        <v>125</v>
      </c>
      <c r="J1695" s="10" t="s">
        <v>106</v>
      </c>
      <c r="K1695" s="10" t="s">
        <v>126</v>
      </c>
      <c r="L1695" s="10" t="s">
        <v>127</v>
      </c>
      <c r="M1695" s="10" t="s">
        <v>128</v>
      </c>
      <c r="N1695" s="10"/>
      <c r="O1695" s="10" t="s">
        <v>129</v>
      </c>
      <c r="P1695" s="10" t="s">
        <v>130</v>
      </c>
      <c r="Q1695" s="10"/>
      <c r="R1695" s="10" t="s">
        <v>131</v>
      </c>
      <c r="S1695" s="10" t="s">
        <v>121</v>
      </c>
      <c r="T1695" s="10" t="s">
        <v>132</v>
      </c>
    </row>
    <row r="1696" spans="1:20" x14ac:dyDescent="0.35">
      <c r="A1696" s="10"/>
      <c r="B1696" s="10"/>
      <c r="C1696" s="10">
        <v>7</v>
      </c>
      <c r="D1696" s="10" t="s">
        <v>55</v>
      </c>
      <c r="E1696" s="10"/>
      <c r="F1696" s="10"/>
      <c r="G1696" s="10"/>
      <c r="H1696" s="10"/>
      <c r="I1696" s="10"/>
      <c r="J1696" s="10"/>
      <c r="K1696" s="10"/>
      <c r="L1696" s="10"/>
      <c r="M1696" s="10"/>
      <c r="N1696" s="10"/>
      <c r="O1696" s="10"/>
      <c r="P1696" s="10"/>
      <c r="Q1696" s="10"/>
      <c r="R1696" s="10"/>
      <c r="S1696" s="10"/>
      <c r="T1696" s="10"/>
    </row>
    <row r="1697" spans="1:20" x14ac:dyDescent="0.35">
      <c r="A1697" s="10" t="s">
        <v>118</v>
      </c>
      <c r="B1697" s="10" t="s">
        <v>119</v>
      </c>
      <c r="C1697" s="10" t="s">
        <v>120</v>
      </c>
      <c r="D1697" s="10" t="s">
        <v>121</v>
      </c>
      <c r="E1697" s="10" t="s">
        <v>122</v>
      </c>
      <c r="F1697" s="10" t="s">
        <v>123</v>
      </c>
      <c r="G1697" s="10" t="s">
        <v>124</v>
      </c>
      <c r="H1697" s="10" t="s">
        <v>2</v>
      </c>
      <c r="I1697" s="10" t="s">
        <v>125</v>
      </c>
      <c r="J1697" s="10" t="s">
        <v>106</v>
      </c>
      <c r="K1697" s="10" t="s">
        <v>126</v>
      </c>
      <c r="L1697" s="10" t="s">
        <v>127</v>
      </c>
      <c r="M1697" s="10" t="s">
        <v>128</v>
      </c>
      <c r="N1697" s="10"/>
      <c r="O1697" s="10" t="s">
        <v>129</v>
      </c>
      <c r="P1697" s="10" t="s">
        <v>130</v>
      </c>
      <c r="Q1697" s="10"/>
      <c r="R1697" s="10" t="s">
        <v>131</v>
      </c>
      <c r="S1697" s="10" t="s">
        <v>121</v>
      </c>
      <c r="T1697" s="10" t="s">
        <v>132</v>
      </c>
    </row>
    <row r="1698" spans="1:20" x14ac:dyDescent="0.35">
      <c r="A1698" s="10"/>
      <c r="B1698" s="10"/>
      <c r="C1698" s="10">
        <v>7</v>
      </c>
      <c r="D1698" s="10" t="s">
        <v>56</v>
      </c>
      <c r="E1698" s="10"/>
      <c r="F1698" s="10"/>
      <c r="G1698" s="10"/>
      <c r="H1698" s="10"/>
      <c r="I1698" s="10"/>
      <c r="J1698" s="10"/>
      <c r="K1698" s="10"/>
      <c r="L1698" s="10"/>
      <c r="M1698" s="10"/>
      <c r="N1698" s="10"/>
      <c r="O1698" s="10"/>
      <c r="P1698" s="10"/>
      <c r="Q1698" s="10"/>
      <c r="R1698" s="10"/>
      <c r="S1698" s="10"/>
      <c r="T1698" s="10"/>
    </row>
    <row r="1699" spans="1:20" x14ac:dyDescent="0.35">
      <c r="A1699" s="10" t="s">
        <v>118</v>
      </c>
      <c r="B1699" s="10" t="s">
        <v>119</v>
      </c>
      <c r="C1699" s="10" t="s">
        <v>120</v>
      </c>
      <c r="D1699" s="10" t="s">
        <v>121</v>
      </c>
      <c r="E1699" s="10" t="s">
        <v>122</v>
      </c>
      <c r="F1699" s="10" t="s">
        <v>123</v>
      </c>
      <c r="G1699" s="10" t="s">
        <v>124</v>
      </c>
      <c r="H1699" s="10" t="s">
        <v>2</v>
      </c>
      <c r="I1699" s="10" t="s">
        <v>125</v>
      </c>
      <c r="J1699" s="10" t="s">
        <v>106</v>
      </c>
      <c r="K1699" s="10" t="s">
        <v>126</v>
      </c>
      <c r="L1699" s="10" t="s">
        <v>127</v>
      </c>
      <c r="M1699" s="10" t="s">
        <v>128</v>
      </c>
      <c r="N1699" s="10"/>
      <c r="O1699" s="10" t="s">
        <v>129</v>
      </c>
      <c r="P1699" s="10" t="s">
        <v>130</v>
      </c>
      <c r="Q1699" s="10"/>
      <c r="R1699" s="10" t="s">
        <v>131</v>
      </c>
      <c r="S1699" s="10" t="s">
        <v>121</v>
      </c>
      <c r="T1699" s="10" t="s">
        <v>132</v>
      </c>
    </row>
    <row r="1700" spans="1:20" x14ac:dyDescent="0.35">
      <c r="A1700" s="10"/>
      <c r="B1700" s="10"/>
      <c r="C1700" s="10">
        <v>7</v>
      </c>
      <c r="D1700" s="10" t="s">
        <v>57</v>
      </c>
      <c r="E1700" s="10"/>
      <c r="F1700" s="10"/>
      <c r="G1700" s="10"/>
      <c r="H1700" s="10"/>
      <c r="I1700" s="10"/>
      <c r="J1700" s="10"/>
      <c r="K1700" s="10"/>
      <c r="L1700" s="10"/>
      <c r="M1700" s="10"/>
      <c r="N1700" s="10"/>
      <c r="O1700" s="10"/>
      <c r="P1700" s="10"/>
      <c r="Q1700" s="10"/>
      <c r="R1700" s="10"/>
      <c r="S1700" s="10"/>
      <c r="T1700" s="10"/>
    </row>
    <row r="1701" spans="1:20" x14ac:dyDescent="0.35">
      <c r="A1701" s="10" t="s">
        <v>118</v>
      </c>
      <c r="B1701" s="10" t="s">
        <v>119</v>
      </c>
      <c r="C1701" s="10" t="s">
        <v>120</v>
      </c>
      <c r="D1701" s="10" t="s">
        <v>121</v>
      </c>
      <c r="E1701" s="10" t="s">
        <v>122</v>
      </c>
      <c r="F1701" s="10" t="s">
        <v>123</v>
      </c>
      <c r="G1701" s="10" t="s">
        <v>124</v>
      </c>
      <c r="H1701" s="10" t="s">
        <v>2</v>
      </c>
      <c r="I1701" s="10" t="s">
        <v>125</v>
      </c>
      <c r="J1701" s="10" t="s">
        <v>106</v>
      </c>
      <c r="K1701" s="10" t="s">
        <v>126</v>
      </c>
      <c r="L1701" s="10" t="s">
        <v>127</v>
      </c>
      <c r="M1701" s="10" t="s">
        <v>128</v>
      </c>
      <c r="N1701" s="10"/>
      <c r="O1701" s="10" t="s">
        <v>129</v>
      </c>
      <c r="P1701" s="10" t="s">
        <v>130</v>
      </c>
      <c r="Q1701" s="10"/>
      <c r="R1701" s="10" t="s">
        <v>131</v>
      </c>
      <c r="S1701" s="10" t="s">
        <v>121</v>
      </c>
      <c r="T1701" s="10" t="s">
        <v>132</v>
      </c>
    </row>
    <row r="1702" spans="1:20" x14ac:dyDescent="0.35">
      <c r="A1702" s="10"/>
      <c r="B1702" s="10"/>
      <c r="C1702" s="10">
        <v>7</v>
      </c>
      <c r="D1702" s="10" t="s">
        <v>58</v>
      </c>
      <c r="E1702" s="10"/>
      <c r="F1702" s="10"/>
      <c r="G1702" s="10"/>
      <c r="H1702" s="10"/>
      <c r="I1702" s="10"/>
      <c r="J1702" s="10"/>
      <c r="K1702" s="10"/>
      <c r="L1702" s="10"/>
      <c r="M1702" s="10"/>
      <c r="N1702" s="10"/>
      <c r="O1702" s="10"/>
      <c r="P1702" s="10"/>
      <c r="Q1702" s="10"/>
      <c r="R1702" s="10"/>
      <c r="S1702" s="10"/>
      <c r="T1702" s="10"/>
    </row>
    <row r="1703" spans="1:20" x14ac:dyDescent="0.35">
      <c r="A1703" s="10" t="s">
        <v>118</v>
      </c>
      <c r="B1703" s="10" t="s">
        <v>119</v>
      </c>
      <c r="C1703" s="10" t="s">
        <v>120</v>
      </c>
      <c r="D1703" s="10" t="s">
        <v>121</v>
      </c>
      <c r="E1703" s="10" t="s">
        <v>122</v>
      </c>
      <c r="F1703" s="10" t="s">
        <v>123</v>
      </c>
      <c r="G1703" s="10" t="s">
        <v>124</v>
      </c>
      <c r="H1703" s="10" t="s">
        <v>2</v>
      </c>
      <c r="I1703" s="10" t="s">
        <v>125</v>
      </c>
      <c r="J1703" s="10" t="s">
        <v>106</v>
      </c>
      <c r="K1703" s="10" t="s">
        <v>126</v>
      </c>
      <c r="L1703" s="10" t="s">
        <v>127</v>
      </c>
      <c r="M1703" s="10" t="s">
        <v>128</v>
      </c>
      <c r="N1703" s="10"/>
      <c r="O1703" s="10" t="s">
        <v>129</v>
      </c>
      <c r="P1703" s="10" t="s">
        <v>130</v>
      </c>
      <c r="Q1703" s="10"/>
      <c r="R1703" s="10" t="s">
        <v>131</v>
      </c>
      <c r="S1703" s="10" t="s">
        <v>121</v>
      </c>
      <c r="T1703" s="10" t="s">
        <v>132</v>
      </c>
    </row>
    <row r="1704" spans="1:20" x14ac:dyDescent="0.35">
      <c r="A1704" s="10"/>
      <c r="B1704" s="10"/>
      <c r="C1704" s="10">
        <v>7</v>
      </c>
      <c r="D1704" s="10" t="s">
        <v>59</v>
      </c>
      <c r="E1704" s="10"/>
      <c r="F1704" s="10"/>
      <c r="G1704" s="10"/>
      <c r="H1704" s="10"/>
      <c r="I1704" s="10"/>
      <c r="J1704" s="10"/>
      <c r="K1704" s="10"/>
      <c r="L1704" s="10"/>
      <c r="M1704" s="10"/>
      <c r="N1704" s="10"/>
      <c r="O1704" s="10"/>
      <c r="P1704" s="10"/>
      <c r="Q1704" s="10"/>
      <c r="R1704" s="10"/>
      <c r="S1704" s="10"/>
      <c r="T1704" s="10"/>
    </row>
    <row r="1705" spans="1:20" x14ac:dyDescent="0.35">
      <c r="A1705" s="10" t="s">
        <v>118</v>
      </c>
      <c r="B1705" s="10" t="s">
        <v>119</v>
      </c>
      <c r="C1705" s="10" t="s">
        <v>120</v>
      </c>
      <c r="D1705" s="10" t="s">
        <v>121</v>
      </c>
      <c r="E1705" s="10" t="s">
        <v>122</v>
      </c>
      <c r="F1705" s="10" t="s">
        <v>123</v>
      </c>
      <c r="G1705" s="10" t="s">
        <v>124</v>
      </c>
      <c r="H1705" s="10" t="s">
        <v>2</v>
      </c>
      <c r="I1705" s="10" t="s">
        <v>125</v>
      </c>
      <c r="J1705" s="10" t="s">
        <v>106</v>
      </c>
      <c r="K1705" s="10" t="s">
        <v>126</v>
      </c>
      <c r="L1705" s="10" t="s">
        <v>127</v>
      </c>
      <c r="M1705" s="10" t="s">
        <v>128</v>
      </c>
      <c r="N1705" s="10"/>
      <c r="O1705" s="10" t="s">
        <v>129</v>
      </c>
      <c r="P1705" s="10" t="s">
        <v>130</v>
      </c>
      <c r="Q1705" s="10"/>
      <c r="R1705" s="10" t="s">
        <v>131</v>
      </c>
      <c r="S1705" s="10" t="s">
        <v>121</v>
      </c>
      <c r="T1705" s="10" t="s">
        <v>132</v>
      </c>
    </row>
    <row r="1706" spans="1:20" x14ac:dyDescent="0.35">
      <c r="A1706" s="10"/>
      <c r="B1706" s="10"/>
      <c r="C1706" s="10">
        <v>7</v>
      </c>
      <c r="D1706" s="10" t="s">
        <v>60</v>
      </c>
      <c r="E1706" s="10"/>
      <c r="F1706" s="10"/>
      <c r="G1706" s="10"/>
      <c r="H1706" s="10"/>
      <c r="I1706" s="10"/>
      <c r="J1706" s="10"/>
      <c r="K1706" s="10"/>
      <c r="L1706" s="10"/>
      <c r="M1706" s="10"/>
      <c r="N1706" s="10"/>
      <c r="O1706" s="10"/>
      <c r="P1706" s="10"/>
      <c r="Q1706" s="10"/>
      <c r="R1706" s="10"/>
      <c r="S1706" s="10"/>
      <c r="T1706" s="10"/>
    </row>
    <row r="1707" spans="1:20" x14ac:dyDescent="0.35">
      <c r="A1707" s="10" t="s">
        <v>118</v>
      </c>
      <c r="B1707" s="10" t="s">
        <v>119</v>
      </c>
      <c r="C1707" s="10" t="s">
        <v>120</v>
      </c>
      <c r="D1707" s="10" t="s">
        <v>121</v>
      </c>
      <c r="E1707" s="10" t="s">
        <v>122</v>
      </c>
      <c r="F1707" s="10" t="s">
        <v>123</v>
      </c>
      <c r="G1707" s="10" t="s">
        <v>124</v>
      </c>
      <c r="H1707" s="10" t="s">
        <v>2</v>
      </c>
      <c r="I1707" s="10" t="s">
        <v>125</v>
      </c>
      <c r="J1707" s="10" t="s">
        <v>106</v>
      </c>
      <c r="K1707" s="10" t="s">
        <v>126</v>
      </c>
      <c r="L1707" s="10" t="s">
        <v>127</v>
      </c>
      <c r="M1707" s="10" t="s">
        <v>128</v>
      </c>
      <c r="N1707" s="10"/>
      <c r="O1707" s="10" t="s">
        <v>129</v>
      </c>
      <c r="P1707" s="10" t="s">
        <v>130</v>
      </c>
      <c r="Q1707" s="10"/>
      <c r="R1707" s="10" t="s">
        <v>131</v>
      </c>
      <c r="S1707" s="10" t="s">
        <v>121</v>
      </c>
      <c r="T1707" s="10" t="s">
        <v>132</v>
      </c>
    </row>
    <row r="1708" spans="1:20" x14ac:dyDescent="0.35">
      <c r="A1708" s="10"/>
      <c r="B1708" s="10"/>
      <c r="C1708" s="10">
        <v>7</v>
      </c>
      <c r="D1708" s="10" t="s">
        <v>61</v>
      </c>
      <c r="E1708" s="10"/>
      <c r="F1708" s="10"/>
      <c r="G1708" s="10"/>
      <c r="H1708" s="10"/>
      <c r="I1708" s="10"/>
      <c r="J1708" s="10"/>
      <c r="K1708" s="10"/>
      <c r="L1708" s="10"/>
      <c r="M1708" s="10"/>
      <c r="N1708" s="10"/>
      <c r="O1708" s="10"/>
      <c r="P1708" s="10"/>
      <c r="Q1708" s="10"/>
      <c r="R1708" s="10"/>
      <c r="S1708" s="10"/>
      <c r="T1708" s="10"/>
    </row>
    <row r="1709" spans="1:20" x14ac:dyDescent="0.35">
      <c r="A1709" s="10" t="s">
        <v>118</v>
      </c>
      <c r="B1709" s="10" t="s">
        <v>119</v>
      </c>
      <c r="C1709" s="10" t="s">
        <v>120</v>
      </c>
      <c r="D1709" s="10" t="s">
        <v>121</v>
      </c>
      <c r="E1709" s="10" t="s">
        <v>122</v>
      </c>
      <c r="F1709" s="10" t="s">
        <v>123</v>
      </c>
      <c r="G1709" s="10" t="s">
        <v>124</v>
      </c>
      <c r="H1709" s="10" t="s">
        <v>2</v>
      </c>
      <c r="I1709" s="10" t="s">
        <v>125</v>
      </c>
      <c r="J1709" s="10" t="s">
        <v>106</v>
      </c>
      <c r="K1709" s="10" t="s">
        <v>126</v>
      </c>
      <c r="L1709" s="10" t="s">
        <v>127</v>
      </c>
      <c r="M1709" s="10" t="s">
        <v>128</v>
      </c>
      <c r="N1709" s="10"/>
      <c r="O1709" s="10" t="s">
        <v>129</v>
      </c>
      <c r="P1709" s="10" t="s">
        <v>130</v>
      </c>
      <c r="Q1709" s="10"/>
      <c r="R1709" s="10" t="s">
        <v>131</v>
      </c>
      <c r="S1709" s="10" t="s">
        <v>121</v>
      </c>
      <c r="T1709" s="10" t="s">
        <v>132</v>
      </c>
    </row>
    <row r="1710" spans="1:20" x14ac:dyDescent="0.35">
      <c r="A1710" s="10"/>
      <c r="B1710" s="10"/>
      <c r="C1710" s="10">
        <v>7</v>
      </c>
      <c r="D1710" s="10" t="s">
        <v>62</v>
      </c>
      <c r="E1710" s="10"/>
      <c r="F1710" s="10"/>
      <c r="G1710" s="10"/>
      <c r="H1710" s="10"/>
      <c r="I1710" s="10"/>
      <c r="J1710" s="10"/>
      <c r="K1710" s="10"/>
      <c r="L1710" s="10"/>
      <c r="M1710" s="10"/>
      <c r="N1710" s="10"/>
      <c r="O1710" s="10"/>
      <c r="P1710" s="10"/>
      <c r="Q1710" s="10"/>
      <c r="R1710" s="10"/>
      <c r="S1710" s="10"/>
      <c r="T1710" s="10"/>
    </row>
    <row r="1711" spans="1:20" x14ac:dyDescent="0.35">
      <c r="A1711" s="10" t="s">
        <v>118</v>
      </c>
      <c r="B1711" s="10" t="s">
        <v>119</v>
      </c>
      <c r="C1711" s="10" t="s">
        <v>120</v>
      </c>
      <c r="D1711" s="10" t="s">
        <v>121</v>
      </c>
      <c r="E1711" s="10" t="s">
        <v>122</v>
      </c>
      <c r="F1711" s="10" t="s">
        <v>123</v>
      </c>
      <c r="G1711" s="10" t="s">
        <v>124</v>
      </c>
      <c r="H1711" s="10" t="s">
        <v>2</v>
      </c>
      <c r="I1711" s="10" t="s">
        <v>125</v>
      </c>
      <c r="J1711" s="10" t="s">
        <v>106</v>
      </c>
      <c r="K1711" s="10" t="s">
        <v>126</v>
      </c>
      <c r="L1711" s="10" t="s">
        <v>127</v>
      </c>
      <c r="M1711" s="10" t="s">
        <v>128</v>
      </c>
      <c r="N1711" s="10"/>
      <c r="O1711" s="10" t="s">
        <v>129</v>
      </c>
      <c r="P1711" s="10" t="s">
        <v>130</v>
      </c>
      <c r="Q1711" s="10"/>
      <c r="R1711" s="10" t="s">
        <v>131</v>
      </c>
      <c r="S1711" s="10" t="s">
        <v>121</v>
      </c>
      <c r="T1711" s="10" t="s">
        <v>132</v>
      </c>
    </row>
    <row r="1712" spans="1:20" x14ac:dyDescent="0.35">
      <c r="A1712" s="10"/>
      <c r="B1712" s="10"/>
      <c r="C1712" s="10">
        <v>7</v>
      </c>
      <c r="D1712" s="10" t="s">
        <v>63</v>
      </c>
      <c r="E1712" s="10"/>
      <c r="F1712" s="10"/>
      <c r="G1712" s="10"/>
      <c r="H1712" s="10"/>
      <c r="I1712" s="10"/>
      <c r="J1712" s="10"/>
      <c r="K1712" s="10"/>
      <c r="L1712" s="10"/>
      <c r="M1712" s="10"/>
      <c r="N1712" s="10"/>
      <c r="O1712" s="10"/>
      <c r="P1712" s="10"/>
      <c r="Q1712" s="10"/>
      <c r="R1712" s="10"/>
      <c r="S1712" s="10"/>
      <c r="T1712" s="10"/>
    </row>
    <row r="1713" spans="1:20" x14ac:dyDescent="0.35">
      <c r="A1713" s="10" t="s">
        <v>118</v>
      </c>
      <c r="B1713" s="10" t="s">
        <v>119</v>
      </c>
      <c r="C1713" s="10" t="s">
        <v>120</v>
      </c>
      <c r="D1713" s="10" t="s">
        <v>121</v>
      </c>
      <c r="E1713" s="10" t="s">
        <v>122</v>
      </c>
      <c r="F1713" s="10" t="s">
        <v>123</v>
      </c>
      <c r="G1713" s="10" t="s">
        <v>124</v>
      </c>
      <c r="H1713" s="10" t="s">
        <v>2</v>
      </c>
      <c r="I1713" s="10" t="s">
        <v>125</v>
      </c>
      <c r="J1713" s="10" t="s">
        <v>106</v>
      </c>
      <c r="K1713" s="10" t="s">
        <v>126</v>
      </c>
      <c r="L1713" s="10" t="s">
        <v>127</v>
      </c>
      <c r="M1713" s="10" t="s">
        <v>128</v>
      </c>
      <c r="N1713" s="10"/>
      <c r="O1713" s="10" t="s">
        <v>129</v>
      </c>
      <c r="P1713" s="10" t="s">
        <v>130</v>
      </c>
      <c r="Q1713" s="10"/>
      <c r="R1713" s="10" t="s">
        <v>131</v>
      </c>
      <c r="S1713" s="10" t="s">
        <v>121</v>
      </c>
      <c r="T1713" s="10" t="s">
        <v>132</v>
      </c>
    </row>
    <row r="1714" spans="1:20" x14ac:dyDescent="0.35">
      <c r="A1714" s="10"/>
      <c r="B1714" s="10"/>
      <c r="C1714" s="10">
        <v>7</v>
      </c>
      <c r="D1714" s="10" t="s">
        <v>64</v>
      </c>
      <c r="E1714" s="10"/>
      <c r="F1714" s="10"/>
      <c r="G1714" s="10"/>
      <c r="H1714" s="10"/>
      <c r="I1714" s="10"/>
      <c r="J1714" s="10"/>
      <c r="K1714" s="10"/>
      <c r="L1714" s="10"/>
      <c r="M1714" s="10"/>
      <c r="N1714" s="10"/>
      <c r="O1714" s="10"/>
      <c r="P1714" s="10"/>
      <c r="Q1714" s="10"/>
      <c r="R1714" s="10"/>
      <c r="S1714" s="10"/>
      <c r="T1714" s="10"/>
    </row>
    <row r="1715" spans="1:20" x14ac:dyDescent="0.35">
      <c r="A1715" s="10" t="s">
        <v>118</v>
      </c>
      <c r="B1715" s="10" t="s">
        <v>119</v>
      </c>
      <c r="C1715" s="10" t="s">
        <v>120</v>
      </c>
      <c r="D1715" s="10" t="s">
        <v>121</v>
      </c>
      <c r="E1715" s="10" t="s">
        <v>122</v>
      </c>
      <c r="F1715" s="10" t="s">
        <v>123</v>
      </c>
      <c r="G1715" s="10" t="s">
        <v>124</v>
      </c>
      <c r="H1715" s="10" t="s">
        <v>2</v>
      </c>
      <c r="I1715" s="10" t="s">
        <v>125</v>
      </c>
      <c r="J1715" s="10" t="s">
        <v>106</v>
      </c>
      <c r="K1715" s="10" t="s">
        <v>126</v>
      </c>
      <c r="L1715" s="10" t="s">
        <v>127</v>
      </c>
      <c r="M1715" s="10" t="s">
        <v>128</v>
      </c>
      <c r="N1715" s="10"/>
      <c r="O1715" s="10" t="s">
        <v>129</v>
      </c>
      <c r="P1715" s="10" t="s">
        <v>130</v>
      </c>
      <c r="Q1715" s="10"/>
      <c r="R1715" s="10" t="s">
        <v>131</v>
      </c>
      <c r="S1715" s="10" t="s">
        <v>121</v>
      </c>
      <c r="T1715" s="10" t="s">
        <v>132</v>
      </c>
    </row>
    <row r="1716" spans="1:20" x14ac:dyDescent="0.35">
      <c r="A1716" s="10"/>
      <c r="B1716" s="10"/>
      <c r="C1716" s="10">
        <v>7</v>
      </c>
      <c r="D1716" s="10" t="s">
        <v>65</v>
      </c>
      <c r="E1716" s="10"/>
      <c r="F1716" s="10"/>
      <c r="G1716" s="10"/>
      <c r="H1716" s="10"/>
      <c r="I1716" s="10"/>
      <c r="J1716" s="10"/>
      <c r="K1716" s="10"/>
      <c r="L1716" s="10"/>
      <c r="M1716" s="10"/>
      <c r="N1716" s="10"/>
      <c r="O1716" s="10"/>
      <c r="P1716" s="10"/>
      <c r="Q1716" s="10"/>
      <c r="R1716" s="10"/>
      <c r="S1716" s="10"/>
      <c r="T1716" s="10"/>
    </row>
    <row r="1717" spans="1:20" x14ac:dyDescent="0.35">
      <c r="A1717" s="10" t="s">
        <v>118</v>
      </c>
      <c r="B1717" s="10" t="s">
        <v>119</v>
      </c>
      <c r="C1717" s="10" t="s">
        <v>120</v>
      </c>
      <c r="D1717" s="10" t="s">
        <v>121</v>
      </c>
      <c r="E1717" s="10" t="s">
        <v>122</v>
      </c>
      <c r="F1717" s="10" t="s">
        <v>123</v>
      </c>
      <c r="G1717" s="10" t="s">
        <v>124</v>
      </c>
      <c r="H1717" s="10" t="s">
        <v>2</v>
      </c>
      <c r="I1717" s="10" t="s">
        <v>125</v>
      </c>
      <c r="J1717" s="10" t="s">
        <v>106</v>
      </c>
      <c r="K1717" s="10" t="s">
        <v>126</v>
      </c>
      <c r="L1717" s="10" t="s">
        <v>127</v>
      </c>
      <c r="M1717" s="10" t="s">
        <v>128</v>
      </c>
      <c r="N1717" s="10"/>
      <c r="O1717" s="10" t="s">
        <v>129</v>
      </c>
      <c r="P1717" s="10" t="s">
        <v>130</v>
      </c>
      <c r="Q1717" s="10"/>
      <c r="R1717" s="10" t="s">
        <v>131</v>
      </c>
      <c r="S1717" s="10" t="s">
        <v>121</v>
      </c>
      <c r="T1717" s="10" t="s">
        <v>132</v>
      </c>
    </row>
    <row r="1718" spans="1:20" x14ac:dyDescent="0.35">
      <c r="A1718" s="10"/>
      <c r="B1718" s="10"/>
      <c r="C1718" s="10">
        <v>7</v>
      </c>
      <c r="D1718" s="10" t="s">
        <v>66</v>
      </c>
      <c r="E1718" s="10"/>
      <c r="F1718" s="10"/>
      <c r="G1718" s="10"/>
      <c r="H1718" s="10"/>
      <c r="I1718" s="10"/>
      <c r="J1718" s="10"/>
      <c r="K1718" s="10"/>
      <c r="L1718" s="10"/>
      <c r="M1718" s="10"/>
      <c r="N1718" s="10"/>
      <c r="O1718" s="10"/>
      <c r="P1718" s="10"/>
      <c r="Q1718" s="10"/>
      <c r="R1718" s="10"/>
      <c r="S1718" s="10"/>
      <c r="T1718" s="10"/>
    </row>
    <row r="1719" spans="1:20" x14ac:dyDescent="0.35">
      <c r="A1719" s="10" t="s">
        <v>118</v>
      </c>
      <c r="B1719" s="10" t="s">
        <v>119</v>
      </c>
      <c r="C1719" s="10" t="s">
        <v>120</v>
      </c>
      <c r="D1719" s="10" t="s">
        <v>121</v>
      </c>
      <c r="E1719" s="10" t="s">
        <v>122</v>
      </c>
      <c r="F1719" s="10" t="s">
        <v>123</v>
      </c>
      <c r="G1719" s="10" t="s">
        <v>124</v>
      </c>
      <c r="H1719" s="10" t="s">
        <v>2</v>
      </c>
      <c r="I1719" s="10" t="s">
        <v>125</v>
      </c>
      <c r="J1719" s="10" t="s">
        <v>106</v>
      </c>
      <c r="K1719" s="10" t="s">
        <v>126</v>
      </c>
      <c r="L1719" s="10" t="s">
        <v>127</v>
      </c>
      <c r="M1719" s="10" t="s">
        <v>128</v>
      </c>
      <c r="N1719" s="10"/>
      <c r="O1719" s="10" t="s">
        <v>129</v>
      </c>
      <c r="P1719" s="10" t="s">
        <v>130</v>
      </c>
      <c r="Q1719" s="10"/>
      <c r="R1719" s="10" t="s">
        <v>131</v>
      </c>
      <c r="S1719" s="10" t="s">
        <v>121</v>
      </c>
      <c r="T1719" s="10" t="s">
        <v>132</v>
      </c>
    </row>
    <row r="1720" spans="1:20" x14ac:dyDescent="0.35">
      <c r="A1720" s="10"/>
      <c r="B1720" s="10"/>
      <c r="C1720" s="10">
        <v>7</v>
      </c>
      <c r="D1720" s="10" t="s">
        <v>287</v>
      </c>
      <c r="E1720" s="10"/>
      <c r="F1720" s="10"/>
      <c r="G1720" s="10"/>
      <c r="H1720" s="10"/>
      <c r="I1720" s="10"/>
      <c r="J1720" s="10"/>
      <c r="K1720" s="10"/>
      <c r="L1720" s="10"/>
      <c r="M1720" s="10"/>
      <c r="N1720" s="10"/>
      <c r="O1720" s="10"/>
      <c r="P1720" s="10"/>
      <c r="Q1720" s="10"/>
      <c r="R1720" s="10"/>
      <c r="S1720" s="10"/>
      <c r="T1720" s="10"/>
    </row>
    <row r="1721" spans="1:20" x14ac:dyDescent="0.35">
      <c r="A1721" s="10" t="s">
        <v>118</v>
      </c>
      <c r="B1721" s="10" t="s">
        <v>119</v>
      </c>
      <c r="C1721" s="10" t="s">
        <v>120</v>
      </c>
      <c r="D1721" s="10" t="s">
        <v>121</v>
      </c>
      <c r="E1721" s="10" t="s">
        <v>122</v>
      </c>
      <c r="F1721" s="10" t="s">
        <v>123</v>
      </c>
      <c r="G1721" s="10" t="s">
        <v>124</v>
      </c>
      <c r="H1721" s="10" t="s">
        <v>2</v>
      </c>
      <c r="I1721" s="10" t="s">
        <v>125</v>
      </c>
      <c r="J1721" s="10" t="s">
        <v>106</v>
      </c>
      <c r="K1721" s="10" t="s">
        <v>126</v>
      </c>
      <c r="L1721" s="10" t="s">
        <v>127</v>
      </c>
      <c r="M1721" s="10" t="s">
        <v>128</v>
      </c>
      <c r="N1721" s="10"/>
      <c r="O1721" s="10" t="s">
        <v>129</v>
      </c>
      <c r="P1721" s="10" t="s">
        <v>130</v>
      </c>
      <c r="Q1721" s="10"/>
      <c r="R1721" s="10" t="s">
        <v>131</v>
      </c>
      <c r="S1721" s="10" t="s">
        <v>121</v>
      </c>
      <c r="T1721" s="10" t="s">
        <v>132</v>
      </c>
    </row>
    <row r="1722" spans="1:20" x14ac:dyDescent="0.35">
      <c r="A1722" s="10"/>
      <c r="B1722" s="10"/>
      <c r="C1722" s="10">
        <v>7</v>
      </c>
      <c r="D1722" s="10" t="s">
        <v>68</v>
      </c>
      <c r="E1722" s="10"/>
      <c r="F1722" s="10"/>
      <c r="G1722" s="10"/>
      <c r="H1722" s="10"/>
      <c r="I1722" s="10"/>
      <c r="J1722" s="10"/>
      <c r="K1722" s="10"/>
      <c r="L1722" s="10"/>
      <c r="M1722" s="10"/>
      <c r="N1722" s="10"/>
      <c r="O1722" s="10"/>
      <c r="P1722" s="10"/>
      <c r="Q1722" s="10"/>
      <c r="R1722" s="10"/>
      <c r="S1722" s="10"/>
      <c r="T1722" s="10"/>
    </row>
    <row r="1723" spans="1:20" x14ac:dyDescent="0.35">
      <c r="A1723" s="10" t="s">
        <v>118</v>
      </c>
      <c r="B1723" s="10" t="s">
        <v>119</v>
      </c>
      <c r="C1723" s="10" t="s">
        <v>120</v>
      </c>
      <c r="D1723" s="10" t="s">
        <v>121</v>
      </c>
      <c r="E1723" s="10" t="s">
        <v>122</v>
      </c>
      <c r="F1723" s="10" t="s">
        <v>123</v>
      </c>
      <c r="G1723" s="10" t="s">
        <v>124</v>
      </c>
      <c r="H1723" s="10" t="s">
        <v>2</v>
      </c>
      <c r="I1723" s="10" t="s">
        <v>125</v>
      </c>
      <c r="J1723" s="10" t="s">
        <v>106</v>
      </c>
      <c r="K1723" s="10" t="s">
        <v>126</v>
      </c>
      <c r="L1723" s="10" t="s">
        <v>127</v>
      </c>
      <c r="M1723" s="10" t="s">
        <v>128</v>
      </c>
      <c r="N1723" s="10"/>
      <c r="O1723" s="10" t="s">
        <v>129</v>
      </c>
      <c r="P1723" s="10" t="s">
        <v>130</v>
      </c>
      <c r="Q1723" s="10"/>
      <c r="R1723" s="10" t="s">
        <v>131</v>
      </c>
      <c r="S1723" s="10" t="s">
        <v>121</v>
      </c>
      <c r="T1723" s="10" t="s">
        <v>132</v>
      </c>
    </row>
    <row r="1724" spans="1:20" x14ac:dyDescent="0.35">
      <c r="A1724" s="10"/>
      <c r="B1724" s="10"/>
      <c r="C1724" s="10">
        <v>7</v>
      </c>
      <c r="D1724" s="10" t="s">
        <v>366</v>
      </c>
      <c r="E1724" s="10"/>
      <c r="F1724" s="10"/>
      <c r="G1724" s="10"/>
      <c r="H1724" s="10"/>
      <c r="I1724" s="10"/>
      <c r="J1724" s="10"/>
      <c r="K1724" s="10"/>
      <c r="L1724" s="10"/>
      <c r="M1724" s="10"/>
      <c r="N1724" s="10"/>
      <c r="O1724" s="10"/>
      <c r="P1724" s="10"/>
      <c r="Q1724" s="10"/>
      <c r="R1724" s="10"/>
      <c r="S1724" s="10"/>
      <c r="T1724" s="10"/>
    </row>
    <row r="1725" spans="1:20" x14ac:dyDescent="0.35">
      <c r="A1725" s="10" t="s">
        <v>118</v>
      </c>
      <c r="B1725" s="10" t="s">
        <v>119</v>
      </c>
      <c r="C1725" s="10" t="s">
        <v>120</v>
      </c>
      <c r="D1725" s="10" t="s">
        <v>121</v>
      </c>
      <c r="E1725" s="10" t="s">
        <v>122</v>
      </c>
      <c r="F1725" s="10" t="s">
        <v>123</v>
      </c>
      <c r="G1725" s="10" t="s">
        <v>124</v>
      </c>
      <c r="H1725" s="10" t="s">
        <v>2</v>
      </c>
      <c r="I1725" s="10" t="s">
        <v>125</v>
      </c>
      <c r="J1725" s="10" t="s">
        <v>106</v>
      </c>
      <c r="K1725" s="10" t="s">
        <v>126</v>
      </c>
      <c r="L1725" s="10" t="s">
        <v>127</v>
      </c>
      <c r="M1725" s="10" t="s">
        <v>128</v>
      </c>
      <c r="N1725" s="10"/>
      <c r="O1725" s="10" t="s">
        <v>129</v>
      </c>
      <c r="P1725" s="10" t="s">
        <v>130</v>
      </c>
      <c r="Q1725" s="10"/>
      <c r="R1725" s="10" t="s">
        <v>131</v>
      </c>
      <c r="S1725" s="10" t="s">
        <v>121</v>
      </c>
      <c r="T1725" s="10" t="s">
        <v>132</v>
      </c>
    </row>
    <row r="1726" spans="1:20" x14ac:dyDescent="0.35">
      <c r="A1726" s="10"/>
      <c r="B1726" s="10"/>
      <c r="C1726" s="10">
        <v>7</v>
      </c>
      <c r="D1726" s="10" t="s">
        <v>69</v>
      </c>
      <c r="E1726" s="10"/>
      <c r="F1726" s="10"/>
      <c r="G1726" s="10"/>
      <c r="H1726" s="10"/>
      <c r="I1726" s="10"/>
      <c r="J1726" s="10"/>
      <c r="K1726" s="10"/>
      <c r="L1726" s="10"/>
      <c r="M1726" s="10"/>
      <c r="N1726" s="10"/>
      <c r="O1726" s="10"/>
      <c r="P1726" s="10"/>
      <c r="Q1726" s="10"/>
      <c r="R1726" s="10"/>
      <c r="S1726" s="10"/>
      <c r="T1726" s="10"/>
    </row>
    <row r="1727" spans="1:20" x14ac:dyDescent="0.35">
      <c r="A1727" s="10" t="s">
        <v>118</v>
      </c>
      <c r="B1727" s="10" t="s">
        <v>119</v>
      </c>
      <c r="C1727" s="10" t="s">
        <v>120</v>
      </c>
      <c r="D1727" s="10" t="s">
        <v>121</v>
      </c>
      <c r="E1727" s="10" t="s">
        <v>122</v>
      </c>
      <c r="F1727" s="10" t="s">
        <v>123</v>
      </c>
      <c r="G1727" s="10" t="s">
        <v>124</v>
      </c>
      <c r="H1727" s="10" t="s">
        <v>2</v>
      </c>
      <c r="I1727" s="10" t="s">
        <v>125</v>
      </c>
      <c r="J1727" s="10" t="s">
        <v>106</v>
      </c>
      <c r="K1727" s="10" t="s">
        <v>126</v>
      </c>
      <c r="L1727" s="10" t="s">
        <v>127</v>
      </c>
      <c r="M1727" s="10" t="s">
        <v>128</v>
      </c>
      <c r="N1727" s="10"/>
      <c r="O1727" s="10" t="s">
        <v>129</v>
      </c>
      <c r="P1727" s="10" t="s">
        <v>130</v>
      </c>
      <c r="Q1727" s="10"/>
      <c r="R1727" s="10" t="s">
        <v>131</v>
      </c>
      <c r="S1727" s="10" t="s">
        <v>121</v>
      </c>
      <c r="T1727" s="10" t="s">
        <v>132</v>
      </c>
    </row>
    <row r="1728" spans="1:20" x14ac:dyDescent="0.35">
      <c r="A1728" s="10"/>
      <c r="B1728" s="10"/>
      <c r="C1728" s="10">
        <v>7</v>
      </c>
      <c r="D1728" s="10" t="s">
        <v>70</v>
      </c>
      <c r="E1728" s="10"/>
      <c r="F1728" s="10"/>
      <c r="G1728" s="10"/>
      <c r="H1728" s="10"/>
      <c r="I1728" s="10"/>
      <c r="J1728" s="10"/>
      <c r="K1728" s="10"/>
      <c r="L1728" s="10"/>
      <c r="M1728" s="10"/>
      <c r="N1728" s="10"/>
      <c r="O1728" s="10"/>
      <c r="P1728" s="10"/>
      <c r="Q1728" s="10"/>
      <c r="R1728" s="10"/>
      <c r="S1728" s="10"/>
      <c r="T1728" s="10"/>
    </row>
    <row r="1729" spans="1:20" x14ac:dyDescent="0.35">
      <c r="A1729" s="10" t="s">
        <v>118</v>
      </c>
      <c r="B1729" s="10" t="s">
        <v>119</v>
      </c>
      <c r="C1729" s="10" t="s">
        <v>120</v>
      </c>
      <c r="D1729" s="10" t="s">
        <v>121</v>
      </c>
      <c r="E1729" s="10" t="s">
        <v>122</v>
      </c>
      <c r="F1729" s="10" t="s">
        <v>123</v>
      </c>
      <c r="G1729" s="10" t="s">
        <v>124</v>
      </c>
      <c r="H1729" s="10" t="s">
        <v>2</v>
      </c>
      <c r="I1729" s="10" t="s">
        <v>125</v>
      </c>
      <c r="J1729" s="10" t="s">
        <v>106</v>
      </c>
      <c r="K1729" s="10" t="s">
        <v>126</v>
      </c>
      <c r="L1729" s="10" t="s">
        <v>127</v>
      </c>
      <c r="M1729" s="10" t="s">
        <v>128</v>
      </c>
      <c r="N1729" s="10"/>
      <c r="O1729" s="10" t="s">
        <v>129</v>
      </c>
      <c r="P1729" s="10" t="s">
        <v>130</v>
      </c>
      <c r="Q1729" s="10"/>
      <c r="R1729" s="10" t="s">
        <v>131</v>
      </c>
      <c r="S1729" s="10" t="s">
        <v>121</v>
      </c>
      <c r="T1729" s="10" t="s">
        <v>132</v>
      </c>
    </row>
    <row r="1730" spans="1:20" x14ac:dyDescent="0.35">
      <c r="A1730" s="10"/>
      <c r="B1730" s="10"/>
      <c r="C1730" s="10">
        <v>7</v>
      </c>
      <c r="D1730" s="10" t="s">
        <v>71</v>
      </c>
      <c r="E1730" s="10"/>
      <c r="F1730" s="10"/>
      <c r="G1730" s="10"/>
      <c r="H1730" s="10"/>
      <c r="I1730" s="10"/>
      <c r="J1730" s="10"/>
      <c r="K1730" s="10"/>
      <c r="L1730" s="10"/>
      <c r="M1730" s="10"/>
      <c r="N1730" s="10"/>
      <c r="O1730" s="10"/>
      <c r="P1730" s="10"/>
      <c r="Q1730" s="10"/>
      <c r="R1730" s="10"/>
      <c r="S1730" s="10"/>
      <c r="T1730" s="10"/>
    </row>
    <row r="1731" spans="1:20" x14ac:dyDescent="0.35">
      <c r="A1731" s="10" t="s">
        <v>118</v>
      </c>
      <c r="B1731" s="10" t="s">
        <v>119</v>
      </c>
      <c r="C1731" s="10" t="s">
        <v>120</v>
      </c>
      <c r="D1731" s="10" t="s">
        <v>121</v>
      </c>
      <c r="E1731" s="10" t="s">
        <v>122</v>
      </c>
      <c r="F1731" s="10" t="s">
        <v>123</v>
      </c>
      <c r="G1731" s="10" t="s">
        <v>124</v>
      </c>
      <c r="H1731" s="10" t="s">
        <v>2</v>
      </c>
      <c r="I1731" s="10" t="s">
        <v>125</v>
      </c>
      <c r="J1731" s="10" t="s">
        <v>106</v>
      </c>
      <c r="K1731" s="10" t="s">
        <v>126</v>
      </c>
      <c r="L1731" s="10" t="s">
        <v>127</v>
      </c>
      <c r="M1731" s="10" t="s">
        <v>128</v>
      </c>
      <c r="N1731" s="10"/>
      <c r="O1731" s="10" t="s">
        <v>129</v>
      </c>
      <c r="P1731" s="10" t="s">
        <v>130</v>
      </c>
      <c r="Q1731" s="10"/>
      <c r="R1731" s="10" t="s">
        <v>131</v>
      </c>
      <c r="S1731" s="10" t="s">
        <v>121</v>
      </c>
      <c r="T1731" s="10" t="s">
        <v>132</v>
      </c>
    </row>
    <row r="1732" spans="1:20" x14ac:dyDescent="0.35">
      <c r="A1732" s="10"/>
      <c r="B1732" s="10"/>
      <c r="C1732" s="10">
        <v>7</v>
      </c>
      <c r="D1732" s="10" t="s">
        <v>72</v>
      </c>
      <c r="E1732" s="10"/>
      <c r="F1732" s="10"/>
      <c r="G1732" s="10"/>
      <c r="H1732" s="10"/>
      <c r="I1732" s="10"/>
      <c r="J1732" s="10"/>
      <c r="K1732" s="10"/>
      <c r="L1732" s="10"/>
      <c r="M1732" s="10"/>
      <c r="N1732" s="10"/>
      <c r="O1732" s="10"/>
      <c r="P1732" s="10"/>
      <c r="Q1732" s="10"/>
      <c r="R1732" s="10"/>
      <c r="S1732" s="10"/>
      <c r="T1732" s="10"/>
    </row>
    <row r="1733" spans="1:20" x14ac:dyDescent="0.35">
      <c r="A1733" s="10" t="s">
        <v>118</v>
      </c>
      <c r="B1733" s="10" t="s">
        <v>119</v>
      </c>
      <c r="C1733" s="10" t="s">
        <v>120</v>
      </c>
      <c r="D1733" s="10" t="s">
        <v>121</v>
      </c>
      <c r="E1733" s="10" t="s">
        <v>122</v>
      </c>
      <c r="F1733" s="10" t="s">
        <v>123</v>
      </c>
      <c r="G1733" s="10" t="s">
        <v>124</v>
      </c>
      <c r="H1733" s="10" t="s">
        <v>2</v>
      </c>
      <c r="I1733" s="10" t="s">
        <v>125</v>
      </c>
      <c r="J1733" s="10" t="s">
        <v>106</v>
      </c>
      <c r="K1733" s="10" t="s">
        <v>126</v>
      </c>
      <c r="L1733" s="10" t="s">
        <v>127</v>
      </c>
      <c r="M1733" s="10" t="s">
        <v>128</v>
      </c>
      <c r="N1733" s="10"/>
      <c r="O1733" s="10" t="s">
        <v>129</v>
      </c>
      <c r="P1733" s="10" t="s">
        <v>130</v>
      </c>
      <c r="Q1733" s="10"/>
      <c r="R1733" s="10" t="s">
        <v>131</v>
      </c>
      <c r="S1733" s="10" t="s">
        <v>121</v>
      </c>
      <c r="T1733" s="10" t="s">
        <v>132</v>
      </c>
    </row>
    <row r="1734" spans="1:20" x14ac:dyDescent="0.35">
      <c r="A1734" s="10"/>
      <c r="B1734" s="10"/>
      <c r="C1734" s="10">
        <v>7</v>
      </c>
      <c r="D1734" s="10" t="s">
        <v>73</v>
      </c>
      <c r="E1734" s="10"/>
      <c r="F1734" s="10"/>
      <c r="G1734" s="10"/>
      <c r="H1734" s="10"/>
      <c r="I1734" s="10"/>
      <c r="J1734" s="10"/>
      <c r="K1734" s="10"/>
      <c r="L1734" s="10"/>
      <c r="M1734" s="10"/>
      <c r="N1734" s="10"/>
      <c r="O1734" s="10"/>
      <c r="P1734" s="10"/>
      <c r="Q1734" s="10"/>
      <c r="R1734" s="10"/>
      <c r="S1734" s="10"/>
      <c r="T1734" s="10"/>
    </row>
    <row r="1735" spans="1:20" x14ac:dyDescent="0.35">
      <c r="A1735" s="10" t="s">
        <v>118</v>
      </c>
      <c r="B1735" s="10" t="s">
        <v>119</v>
      </c>
      <c r="C1735" s="10" t="s">
        <v>120</v>
      </c>
      <c r="D1735" s="10" t="s">
        <v>121</v>
      </c>
      <c r="E1735" s="10" t="s">
        <v>122</v>
      </c>
      <c r="F1735" s="10" t="s">
        <v>123</v>
      </c>
      <c r="G1735" s="10" t="s">
        <v>124</v>
      </c>
      <c r="H1735" s="10" t="s">
        <v>2</v>
      </c>
      <c r="I1735" s="10" t="s">
        <v>125</v>
      </c>
      <c r="J1735" s="10" t="s">
        <v>106</v>
      </c>
      <c r="K1735" s="10" t="s">
        <v>126</v>
      </c>
      <c r="L1735" s="10" t="s">
        <v>127</v>
      </c>
      <c r="M1735" s="10" t="s">
        <v>128</v>
      </c>
      <c r="N1735" s="10"/>
      <c r="O1735" s="10" t="s">
        <v>129</v>
      </c>
      <c r="P1735" s="10" t="s">
        <v>130</v>
      </c>
      <c r="Q1735" s="10"/>
      <c r="R1735" s="10" t="s">
        <v>131</v>
      </c>
      <c r="S1735" s="10" t="s">
        <v>121</v>
      </c>
      <c r="T1735" s="10" t="s">
        <v>132</v>
      </c>
    </row>
    <row r="1736" spans="1:20" x14ac:dyDescent="0.35">
      <c r="A1736" s="10"/>
      <c r="B1736" s="10"/>
      <c r="C1736" s="10">
        <v>7</v>
      </c>
      <c r="D1736" s="10" t="s">
        <v>74</v>
      </c>
      <c r="E1736" s="10"/>
      <c r="F1736" s="10"/>
      <c r="G1736" s="10"/>
      <c r="H1736" s="10"/>
      <c r="I1736" s="10"/>
      <c r="J1736" s="10"/>
      <c r="K1736" s="10"/>
      <c r="L1736" s="10"/>
      <c r="M1736" s="10"/>
      <c r="N1736" s="10"/>
      <c r="O1736" s="10"/>
      <c r="P1736" s="10"/>
      <c r="Q1736" s="10"/>
      <c r="R1736" s="10"/>
      <c r="S1736" s="10"/>
      <c r="T1736" s="10"/>
    </row>
    <row r="1737" spans="1:20" x14ac:dyDescent="0.35">
      <c r="A1737" s="10" t="s">
        <v>118</v>
      </c>
      <c r="B1737" s="10" t="s">
        <v>119</v>
      </c>
      <c r="C1737" s="10" t="s">
        <v>120</v>
      </c>
      <c r="D1737" s="10" t="s">
        <v>121</v>
      </c>
      <c r="E1737" s="10" t="s">
        <v>122</v>
      </c>
      <c r="F1737" s="10" t="s">
        <v>123</v>
      </c>
      <c r="G1737" s="10" t="s">
        <v>124</v>
      </c>
      <c r="H1737" s="10" t="s">
        <v>2</v>
      </c>
      <c r="I1737" s="10" t="s">
        <v>125</v>
      </c>
      <c r="J1737" s="10" t="s">
        <v>106</v>
      </c>
      <c r="K1737" s="10" t="s">
        <v>126</v>
      </c>
      <c r="L1737" s="10" t="s">
        <v>127</v>
      </c>
      <c r="M1737" s="10" t="s">
        <v>128</v>
      </c>
      <c r="N1737" s="10"/>
      <c r="O1737" s="10" t="s">
        <v>129</v>
      </c>
      <c r="P1737" s="10" t="s">
        <v>130</v>
      </c>
      <c r="Q1737" s="10"/>
      <c r="R1737" s="10" t="s">
        <v>131</v>
      </c>
      <c r="S1737" s="10" t="s">
        <v>121</v>
      </c>
      <c r="T1737" s="10" t="s">
        <v>132</v>
      </c>
    </row>
    <row r="1738" spans="1:20" x14ac:dyDescent="0.35">
      <c r="A1738" s="10"/>
      <c r="B1738" s="10"/>
      <c r="C1738" s="10">
        <v>7</v>
      </c>
      <c r="D1738" s="10" t="s">
        <v>75</v>
      </c>
      <c r="E1738" s="10"/>
      <c r="F1738" s="10"/>
      <c r="G1738" s="10"/>
      <c r="H1738" s="10"/>
      <c r="I1738" s="10"/>
      <c r="J1738" s="10"/>
      <c r="K1738" s="10"/>
      <c r="L1738" s="10"/>
      <c r="M1738" s="10"/>
      <c r="N1738" s="10"/>
      <c r="O1738" s="10"/>
      <c r="P1738" s="10"/>
      <c r="Q1738" s="10"/>
      <c r="R1738" s="10"/>
      <c r="S1738" s="10"/>
      <c r="T1738" s="10"/>
    </row>
    <row r="1739" spans="1:20" x14ac:dyDescent="0.35">
      <c r="A1739" s="10" t="s">
        <v>118</v>
      </c>
      <c r="B1739" s="10" t="s">
        <v>119</v>
      </c>
      <c r="C1739" s="10" t="s">
        <v>120</v>
      </c>
      <c r="D1739" s="10" t="s">
        <v>121</v>
      </c>
      <c r="E1739" s="10" t="s">
        <v>122</v>
      </c>
      <c r="F1739" s="10" t="s">
        <v>123</v>
      </c>
      <c r="G1739" s="10" t="s">
        <v>124</v>
      </c>
      <c r="H1739" s="10" t="s">
        <v>2</v>
      </c>
      <c r="I1739" s="10" t="s">
        <v>125</v>
      </c>
      <c r="J1739" s="10" t="s">
        <v>106</v>
      </c>
      <c r="K1739" s="10" t="s">
        <v>126</v>
      </c>
      <c r="L1739" s="10" t="s">
        <v>127</v>
      </c>
      <c r="M1739" s="10" t="s">
        <v>128</v>
      </c>
      <c r="N1739" s="10"/>
      <c r="O1739" s="10" t="s">
        <v>129</v>
      </c>
      <c r="P1739" s="10" t="s">
        <v>130</v>
      </c>
      <c r="Q1739" s="10"/>
      <c r="R1739" s="10" t="s">
        <v>131</v>
      </c>
      <c r="S1739" s="10" t="s">
        <v>121</v>
      </c>
      <c r="T1739" s="10" t="s">
        <v>132</v>
      </c>
    </row>
    <row r="1740" spans="1:20" x14ac:dyDescent="0.35">
      <c r="A1740" s="10"/>
      <c r="B1740" s="10"/>
      <c r="C1740" s="10">
        <v>7</v>
      </c>
      <c r="D1740" s="10" t="s">
        <v>76</v>
      </c>
      <c r="E1740" s="10"/>
      <c r="F1740" s="10"/>
      <c r="G1740" s="10"/>
      <c r="H1740" s="10"/>
      <c r="I1740" s="10"/>
      <c r="J1740" s="10"/>
      <c r="K1740" s="10"/>
      <c r="L1740" s="10"/>
      <c r="M1740" s="10"/>
      <c r="N1740" s="10"/>
      <c r="O1740" s="10"/>
      <c r="P1740" s="10"/>
      <c r="Q1740" s="10"/>
      <c r="R1740" s="10"/>
      <c r="S1740" s="10"/>
      <c r="T1740" s="10"/>
    </row>
    <row r="1741" spans="1:20" x14ac:dyDescent="0.35">
      <c r="A1741" s="10" t="s">
        <v>118</v>
      </c>
      <c r="B1741" s="10" t="s">
        <v>119</v>
      </c>
      <c r="C1741" s="10" t="s">
        <v>120</v>
      </c>
      <c r="D1741" s="10" t="s">
        <v>121</v>
      </c>
      <c r="E1741" s="10" t="s">
        <v>122</v>
      </c>
      <c r="F1741" s="10" t="s">
        <v>123</v>
      </c>
      <c r="G1741" s="10" t="s">
        <v>124</v>
      </c>
      <c r="H1741" s="10" t="s">
        <v>2</v>
      </c>
      <c r="I1741" s="10" t="s">
        <v>125</v>
      </c>
      <c r="J1741" s="10" t="s">
        <v>106</v>
      </c>
      <c r="K1741" s="10" t="s">
        <v>126</v>
      </c>
      <c r="L1741" s="10" t="s">
        <v>127</v>
      </c>
      <c r="M1741" s="10" t="s">
        <v>128</v>
      </c>
      <c r="N1741" s="10"/>
      <c r="O1741" s="10" t="s">
        <v>129</v>
      </c>
      <c r="P1741" s="10" t="s">
        <v>130</v>
      </c>
      <c r="Q1741" s="10"/>
      <c r="R1741" s="10" t="s">
        <v>131</v>
      </c>
      <c r="S1741" s="10" t="s">
        <v>121</v>
      </c>
      <c r="T1741" s="10" t="s">
        <v>132</v>
      </c>
    </row>
    <row r="1742" spans="1:20" x14ac:dyDescent="0.35">
      <c r="A1742" s="10"/>
      <c r="B1742" s="10"/>
      <c r="C1742" s="10">
        <v>7</v>
      </c>
      <c r="D1742" s="10" t="s">
        <v>77</v>
      </c>
      <c r="E1742" s="10"/>
      <c r="F1742" s="10"/>
      <c r="G1742" s="10"/>
      <c r="H1742" s="10"/>
      <c r="I1742" s="10"/>
      <c r="J1742" s="10"/>
      <c r="K1742" s="10"/>
      <c r="L1742" s="10"/>
      <c r="M1742" s="10"/>
      <c r="N1742" s="10"/>
      <c r="O1742" s="10"/>
      <c r="P1742" s="10"/>
      <c r="Q1742" s="10"/>
      <c r="R1742" s="10"/>
      <c r="S1742" s="10"/>
      <c r="T1742" s="10"/>
    </row>
    <row r="1743" spans="1:20" x14ac:dyDescent="0.35">
      <c r="A1743" s="10" t="s">
        <v>118</v>
      </c>
      <c r="B1743" s="10" t="s">
        <v>119</v>
      </c>
      <c r="C1743" s="10" t="s">
        <v>120</v>
      </c>
      <c r="D1743" s="10" t="s">
        <v>121</v>
      </c>
      <c r="E1743" s="10" t="s">
        <v>122</v>
      </c>
      <c r="F1743" s="10" t="s">
        <v>123</v>
      </c>
      <c r="G1743" s="10" t="s">
        <v>124</v>
      </c>
      <c r="H1743" s="10" t="s">
        <v>2</v>
      </c>
      <c r="I1743" s="10" t="s">
        <v>125</v>
      </c>
      <c r="J1743" s="10" t="s">
        <v>106</v>
      </c>
      <c r="K1743" s="10" t="s">
        <v>126</v>
      </c>
      <c r="L1743" s="10" t="s">
        <v>127</v>
      </c>
      <c r="M1743" s="10" t="s">
        <v>128</v>
      </c>
      <c r="N1743" s="10"/>
      <c r="O1743" s="10" t="s">
        <v>129</v>
      </c>
      <c r="P1743" s="10" t="s">
        <v>130</v>
      </c>
      <c r="Q1743" s="10"/>
      <c r="R1743" s="10" t="s">
        <v>131</v>
      </c>
      <c r="S1743" s="10" t="s">
        <v>121</v>
      </c>
      <c r="T1743" s="10" t="s">
        <v>132</v>
      </c>
    </row>
    <row r="1744" spans="1:20" x14ac:dyDescent="0.35">
      <c r="A1744" s="10"/>
      <c r="B1744" s="10"/>
      <c r="C1744" s="10">
        <v>7</v>
      </c>
      <c r="D1744" s="10" t="s">
        <v>78</v>
      </c>
      <c r="E1744" s="10"/>
      <c r="F1744" s="10"/>
      <c r="G1744" s="10"/>
      <c r="H1744" s="10"/>
      <c r="I1744" s="10"/>
      <c r="J1744" s="10"/>
      <c r="K1744" s="10"/>
      <c r="L1744" s="10"/>
      <c r="M1744" s="10"/>
      <c r="N1744" s="10"/>
      <c r="O1744" s="10"/>
      <c r="P1744" s="10"/>
      <c r="Q1744" s="10"/>
      <c r="R1744" s="10"/>
      <c r="S1744" s="10"/>
      <c r="T1744" s="10"/>
    </row>
    <row r="1745" spans="1:20" x14ac:dyDescent="0.35">
      <c r="A1745" s="10" t="s">
        <v>118</v>
      </c>
      <c r="B1745" s="10" t="s">
        <v>119</v>
      </c>
      <c r="C1745" s="10" t="s">
        <v>120</v>
      </c>
      <c r="D1745" s="10" t="s">
        <v>121</v>
      </c>
      <c r="E1745" s="10" t="s">
        <v>122</v>
      </c>
      <c r="F1745" s="10" t="s">
        <v>123</v>
      </c>
      <c r="G1745" s="10" t="s">
        <v>124</v>
      </c>
      <c r="H1745" s="10" t="s">
        <v>2</v>
      </c>
      <c r="I1745" s="10" t="s">
        <v>125</v>
      </c>
      <c r="J1745" s="10" t="s">
        <v>106</v>
      </c>
      <c r="K1745" s="10" t="s">
        <v>126</v>
      </c>
      <c r="L1745" s="10" t="s">
        <v>127</v>
      </c>
      <c r="M1745" s="10" t="s">
        <v>128</v>
      </c>
      <c r="N1745" s="10"/>
      <c r="O1745" s="10" t="s">
        <v>129</v>
      </c>
      <c r="P1745" s="10" t="s">
        <v>130</v>
      </c>
      <c r="Q1745" s="10"/>
      <c r="R1745" s="10" t="s">
        <v>131</v>
      </c>
      <c r="S1745" s="10" t="s">
        <v>121</v>
      </c>
      <c r="T1745" s="10" t="s">
        <v>132</v>
      </c>
    </row>
    <row r="1746" spans="1:20" x14ac:dyDescent="0.35">
      <c r="A1746" s="10"/>
      <c r="B1746" s="10"/>
      <c r="C1746" s="10">
        <v>7</v>
      </c>
      <c r="D1746" s="10" t="s">
        <v>79</v>
      </c>
      <c r="E1746" s="10"/>
      <c r="F1746" s="10"/>
      <c r="G1746" s="10"/>
      <c r="H1746" s="10"/>
      <c r="I1746" s="10"/>
      <c r="J1746" s="10"/>
      <c r="K1746" s="10"/>
      <c r="L1746" s="10"/>
      <c r="M1746" s="10"/>
      <c r="N1746" s="10"/>
      <c r="O1746" s="10"/>
      <c r="P1746" s="10"/>
      <c r="Q1746" s="10"/>
      <c r="R1746" s="10"/>
      <c r="S1746" s="10"/>
      <c r="T1746" s="10"/>
    </row>
    <row r="1747" spans="1:20" x14ac:dyDescent="0.35">
      <c r="A1747" s="10" t="s">
        <v>118</v>
      </c>
      <c r="B1747" s="10" t="s">
        <v>119</v>
      </c>
      <c r="C1747" s="10" t="s">
        <v>120</v>
      </c>
      <c r="D1747" s="10" t="s">
        <v>121</v>
      </c>
      <c r="E1747" s="10" t="s">
        <v>122</v>
      </c>
      <c r="F1747" s="10" t="s">
        <v>123</v>
      </c>
      <c r="G1747" s="10" t="s">
        <v>124</v>
      </c>
      <c r="H1747" s="10" t="s">
        <v>2</v>
      </c>
      <c r="I1747" s="10" t="s">
        <v>125</v>
      </c>
      <c r="J1747" s="10" t="s">
        <v>106</v>
      </c>
      <c r="K1747" s="10" t="s">
        <v>126</v>
      </c>
      <c r="L1747" s="10" t="s">
        <v>127</v>
      </c>
      <c r="M1747" s="10" t="s">
        <v>128</v>
      </c>
      <c r="N1747" s="10"/>
      <c r="O1747" s="10" t="s">
        <v>129</v>
      </c>
      <c r="P1747" s="10" t="s">
        <v>130</v>
      </c>
      <c r="Q1747" s="10"/>
      <c r="R1747" s="10" t="s">
        <v>131</v>
      </c>
      <c r="S1747" s="10" t="s">
        <v>121</v>
      </c>
      <c r="T1747" s="10" t="s">
        <v>132</v>
      </c>
    </row>
    <row r="1748" spans="1:20" x14ac:dyDescent="0.35">
      <c r="A1748" s="10"/>
      <c r="B1748" s="10"/>
      <c r="C1748" s="10">
        <v>7</v>
      </c>
      <c r="D1748" s="10" t="s">
        <v>80</v>
      </c>
      <c r="E1748" s="10"/>
      <c r="F1748" s="10"/>
      <c r="G1748" s="10"/>
      <c r="H1748" s="10"/>
      <c r="I1748" s="10"/>
      <c r="J1748" s="10"/>
      <c r="K1748" s="10"/>
      <c r="L1748" s="10"/>
      <c r="M1748" s="10"/>
      <c r="N1748" s="10"/>
      <c r="O1748" s="10"/>
      <c r="P1748" s="10"/>
      <c r="Q1748" s="10"/>
      <c r="R1748" s="10"/>
      <c r="S1748" s="10"/>
      <c r="T1748" s="10"/>
    </row>
    <row r="1749" spans="1:20" x14ac:dyDescent="0.35">
      <c r="A1749" s="10" t="s">
        <v>118</v>
      </c>
      <c r="B1749" s="10" t="s">
        <v>119</v>
      </c>
      <c r="C1749" s="10" t="s">
        <v>120</v>
      </c>
      <c r="D1749" s="10" t="s">
        <v>121</v>
      </c>
      <c r="E1749" s="10" t="s">
        <v>122</v>
      </c>
      <c r="F1749" s="10" t="s">
        <v>123</v>
      </c>
      <c r="G1749" s="10" t="s">
        <v>124</v>
      </c>
      <c r="H1749" s="10" t="s">
        <v>2</v>
      </c>
      <c r="I1749" s="10" t="s">
        <v>125</v>
      </c>
      <c r="J1749" s="10" t="s">
        <v>106</v>
      </c>
      <c r="K1749" s="10" t="s">
        <v>126</v>
      </c>
      <c r="L1749" s="10" t="s">
        <v>127</v>
      </c>
      <c r="M1749" s="10" t="s">
        <v>128</v>
      </c>
      <c r="N1749" s="10"/>
      <c r="O1749" s="10" t="s">
        <v>129</v>
      </c>
      <c r="P1749" s="10" t="s">
        <v>130</v>
      </c>
      <c r="Q1749" s="10"/>
      <c r="R1749" s="10" t="s">
        <v>131</v>
      </c>
      <c r="S1749" s="10" t="s">
        <v>121</v>
      </c>
      <c r="T1749" s="10" t="s">
        <v>132</v>
      </c>
    </row>
    <row r="1750" spans="1:20" x14ac:dyDescent="0.35">
      <c r="A1750" s="10"/>
      <c r="B1750" s="10"/>
      <c r="C1750" s="10">
        <v>7</v>
      </c>
      <c r="D1750" s="10" t="s">
        <v>81</v>
      </c>
      <c r="E1750" s="10"/>
      <c r="F1750" s="10"/>
      <c r="G1750" s="10"/>
      <c r="H1750" s="10"/>
      <c r="I1750" s="10"/>
      <c r="J1750" s="10"/>
      <c r="K1750" s="10"/>
      <c r="L1750" s="10"/>
      <c r="M1750" s="10"/>
      <c r="N1750" s="10"/>
      <c r="O1750" s="10"/>
      <c r="P1750" s="10"/>
      <c r="Q1750" s="10"/>
      <c r="R1750" s="10"/>
      <c r="S1750" s="10"/>
      <c r="T1750" s="10"/>
    </row>
    <row r="1751" spans="1:20" x14ac:dyDescent="0.35">
      <c r="A1751" s="10" t="s">
        <v>118</v>
      </c>
      <c r="B1751" s="10" t="s">
        <v>119</v>
      </c>
      <c r="C1751" s="10" t="s">
        <v>120</v>
      </c>
      <c r="D1751" s="10" t="s">
        <v>121</v>
      </c>
      <c r="E1751" s="10" t="s">
        <v>122</v>
      </c>
      <c r="F1751" s="10" t="s">
        <v>123</v>
      </c>
      <c r="G1751" s="10" t="s">
        <v>124</v>
      </c>
      <c r="H1751" s="10" t="s">
        <v>2</v>
      </c>
      <c r="I1751" s="10" t="s">
        <v>125</v>
      </c>
      <c r="J1751" s="10" t="s">
        <v>106</v>
      </c>
      <c r="K1751" s="10" t="s">
        <v>126</v>
      </c>
      <c r="L1751" s="10" t="s">
        <v>127</v>
      </c>
      <c r="M1751" s="10" t="s">
        <v>128</v>
      </c>
      <c r="N1751" s="10"/>
      <c r="O1751" s="10" t="s">
        <v>129</v>
      </c>
      <c r="P1751" s="10" t="s">
        <v>130</v>
      </c>
      <c r="Q1751" s="10"/>
      <c r="R1751" s="10" t="s">
        <v>131</v>
      </c>
      <c r="S1751" s="10" t="s">
        <v>121</v>
      </c>
      <c r="T1751" s="10" t="s">
        <v>132</v>
      </c>
    </row>
    <row r="1752" spans="1:20" x14ac:dyDescent="0.35">
      <c r="A1752" s="10"/>
      <c r="B1752" s="10"/>
      <c r="C1752" s="10">
        <v>7</v>
      </c>
      <c r="D1752" s="10" t="s">
        <v>82</v>
      </c>
      <c r="E1752" s="10"/>
      <c r="F1752" s="10"/>
      <c r="G1752" s="10"/>
      <c r="H1752" s="10"/>
      <c r="I1752" s="10"/>
      <c r="J1752" s="10"/>
      <c r="K1752" s="10"/>
      <c r="L1752" s="10"/>
      <c r="M1752" s="10"/>
      <c r="N1752" s="10"/>
      <c r="O1752" s="10"/>
      <c r="P1752" s="10"/>
      <c r="Q1752" s="10"/>
      <c r="R1752" s="10"/>
      <c r="S1752" s="10"/>
      <c r="T1752" s="10"/>
    </row>
    <row r="1753" spans="1:20" x14ac:dyDescent="0.35">
      <c r="A1753" s="10" t="s">
        <v>118</v>
      </c>
      <c r="B1753" s="10" t="s">
        <v>119</v>
      </c>
      <c r="C1753" s="10" t="s">
        <v>120</v>
      </c>
      <c r="D1753" s="10" t="s">
        <v>121</v>
      </c>
      <c r="E1753" s="10" t="s">
        <v>122</v>
      </c>
      <c r="F1753" s="10" t="s">
        <v>123</v>
      </c>
      <c r="G1753" s="10" t="s">
        <v>124</v>
      </c>
      <c r="H1753" s="10" t="s">
        <v>2</v>
      </c>
      <c r="I1753" s="10" t="s">
        <v>125</v>
      </c>
      <c r="J1753" s="10" t="s">
        <v>106</v>
      </c>
      <c r="K1753" s="10" t="s">
        <v>126</v>
      </c>
      <c r="L1753" s="10" t="s">
        <v>127</v>
      </c>
      <c r="M1753" s="10" t="s">
        <v>128</v>
      </c>
      <c r="N1753" s="10"/>
      <c r="O1753" s="10" t="s">
        <v>129</v>
      </c>
      <c r="P1753" s="10" t="s">
        <v>130</v>
      </c>
      <c r="Q1753" s="10"/>
      <c r="R1753" s="10" t="s">
        <v>131</v>
      </c>
      <c r="S1753" s="10" t="s">
        <v>121</v>
      </c>
      <c r="T1753" s="10" t="s">
        <v>132</v>
      </c>
    </row>
    <row r="1754" spans="1:20" x14ac:dyDescent="0.35">
      <c r="A1754" s="10"/>
      <c r="B1754" s="10"/>
      <c r="C1754" s="10">
        <v>7</v>
      </c>
      <c r="D1754" s="10" t="s">
        <v>83</v>
      </c>
      <c r="E1754" s="10"/>
      <c r="F1754" s="10"/>
      <c r="G1754" s="10"/>
      <c r="H1754" s="10"/>
      <c r="I1754" s="10"/>
      <c r="J1754" s="10"/>
      <c r="K1754" s="10"/>
      <c r="L1754" s="10"/>
      <c r="M1754" s="10"/>
      <c r="N1754" s="10"/>
      <c r="O1754" s="10"/>
      <c r="P1754" s="10"/>
      <c r="Q1754" s="10"/>
      <c r="R1754" s="10"/>
      <c r="S1754" s="10"/>
      <c r="T1754" s="10"/>
    </row>
    <row r="1755" spans="1:20" x14ac:dyDescent="0.35">
      <c r="A1755" s="10" t="s">
        <v>118</v>
      </c>
      <c r="B1755" s="10" t="s">
        <v>119</v>
      </c>
      <c r="C1755" s="10" t="s">
        <v>120</v>
      </c>
      <c r="D1755" s="10" t="s">
        <v>121</v>
      </c>
      <c r="E1755" s="10" t="s">
        <v>122</v>
      </c>
      <c r="F1755" s="10" t="s">
        <v>123</v>
      </c>
      <c r="G1755" s="10" t="s">
        <v>124</v>
      </c>
      <c r="H1755" s="10" t="s">
        <v>2</v>
      </c>
      <c r="I1755" s="10" t="s">
        <v>125</v>
      </c>
      <c r="J1755" s="10" t="s">
        <v>106</v>
      </c>
      <c r="K1755" s="10" t="s">
        <v>126</v>
      </c>
      <c r="L1755" s="10" t="s">
        <v>127</v>
      </c>
      <c r="M1755" s="10" t="s">
        <v>128</v>
      </c>
      <c r="N1755" s="10"/>
      <c r="O1755" s="10" t="s">
        <v>129</v>
      </c>
      <c r="P1755" s="10" t="s">
        <v>130</v>
      </c>
      <c r="Q1755" s="10"/>
      <c r="R1755" s="10" t="s">
        <v>131</v>
      </c>
      <c r="S1755" s="10" t="s">
        <v>121</v>
      </c>
      <c r="T1755" s="10" t="s">
        <v>132</v>
      </c>
    </row>
    <row r="1756" spans="1:20" x14ac:dyDescent="0.35">
      <c r="A1756" s="10"/>
      <c r="B1756" s="10"/>
      <c r="C1756" s="10">
        <v>7</v>
      </c>
      <c r="D1756" s="10" t="s">
        <v>84</v>
      </c>
      <c r="E1756" s="10"/>
      <c r="F1756" s="10"/>
      <c r="G1756" s="10"/>
      <c r="H1756" s="10"/>
      <c r="I1756" s="10"/>
      <c r="J1756" s="10"/>
      <c r="K1756" s="10"/>
      <c r="L1756" s="10"/>
      <c r="M1756" s="10"/>
      <c r="N1756" s="10"/>
      <c r="O1756" s="10"/>
      <c r="P1756" s="10"/>
      <c r="Q1756" s="10"/>
      <c r="R1756" s="10"/>
      <c r="S1756" s="10"/>
      <c r="T1756" s="10"/>
    </row>
    <row r="1757" spans="1:20" x14ac:dyDescent="0.35">
      <c r="A1757" s="10" t="s">
        <v>118</v>
      </c>
      <c r="B1757" s="10" t="s">
        <v>119</v>
      </c>
      <c r="C1757" s="10" t="s">
        <v>120</v>
      </c>
      <c r="D1757" s="10" t="s">
        <v>121</v>
      </c>
      <c r="E1757" s="10" t="s">
        <v>122</v>
      </c>
      <c r="F1757" s="10" t="s">
        <v>123</v>
      </c>
      <c r="G1757" s="10" t="s">
        <v>124</v>
      </c>
      <c r="H1757" s="10" t="s">
        <v>2</v>
      </c>
      <c r="I1757" s="10" t="s">
        <v>125</v>
      </c>
      <c r="J1757" s="10" t="s">
        <v>106</v>
      </c>
      <c r="K1757" s="10" t="s">
        <v>126</v>
      </c>
      <c r="L1757" s="10" t="s">
        <v>127</v>
      </c>
      <c r="M1757" s="10" t="s">
        <v>128</v>
      </c>
      <c r="N1757" s="10"/>
      <c r="O1757" s="10" t="s">
        <v>129</v>
      </c>
      <c r="P1757" s="10" t="s">
        <v>130</v>
      </c>
      <c r="Q1757" s="10"/>
      <c r="R1757" s="10" t="s">
        <v>131</v>
      </c>
      <c r="S1757" s="10" t="s">
        <v>121</v>
      </c>
      <c r="T1757" s="10" t="s">
        <v>132</v>
      </c>
    </row>
    <row r="1758" spans="1:20" x14ac:dyDescent="0.35">
      <c r="A1758" s="10"/>
      <c r="B1758" s="10"/>
      <c r="C1758" s="10">
        <v>7</v>
      </c>
      <c r="D1758" s="10" t="s">
        <v>85</v>
      </c>
      <c r="E1758" s="10"/>
      <c r="F1758" s="10"/>
      <c r="G1758" s="10"/>
      <c r="H1758" s="10"/>
      <c r="I1758" s="10"/>
      <c r="J1758" s="10"/>
      <c r="K1758" s="10"/>
      <c r="L1758" s="10"/>
      <c r="M1758" s="10"/>
      <c r="N1758" s="10"/>
      <c r="O1758" s="10"/>
      <c r="P1758" s="10"/>
      <c r="Q1758" s="10"/>
      <c r="R1758" s="10"/>
      <c r="S1758" s="10"/>
      <c r="T1758" s="10"/>
    </row>
    <row r="1759" spans="1:20" x14ac:dyDescent="0.35">
      <c r="A1759" s="10" t="s">
        <v>118</v>
      </c>
      <c r="B1759" s="10" t="s">
        <v>119</v>
      </c>
      <c r="C1759" s="10" t="s">
        <v>120</v>
      </c>
      <c r="D1759" s="10" t="s">
        <v>121</v>
      </c>
      <c r="E1759" s="10" t="s">
        <v>122</v>
      </c>
      <c r="F1759" s="10" t="s">
        <v>123</v>
      </c>
      <c r="G1759" s="10" t="s">
        <v>124</v>
      </c>
      <c r="H1759" s="10" t="s">
        <v>2</v>
      </c>
      <c r="I1759" s="10" t="s">
        <v>125</v>
      </c>
      <c r="J1759" s="10" t="s">
        <v>106</v>
      </c>
      <c r="K1759" s="10" t="s">
        <v>126</v>
      </c>
      <c r="L1759" s="10" t="s">
        <v>127</v>
      </c>
      <c r="M1759" s="10" t="s">
        <v>128</v>
      </c>
      <c r="N1759" s="10"/>
      <c r="O1759" s="10" t="s">
        <v>129</v>
      </c>
      <c r="P1759" s="10" t="s">
        <v>130</v>
      </c>
      <c r="Q1759" s="10"/>
      <c r="R1759" s="10" t="s">
        <v>131</v>
      </c>
      <c r="S1759" s="10" t="s">
        <v>121</v>
      </c>
      <c r="T1759" s="10" t="s">
        <v>132</v>
      </c>
    </row>
    <row r="1760" spans="1:20" x14ac:dyDescent="0.35">
      <c r="A1760" s="10"/>
      <c r="B1760" s="10"/>
      <c r="C1760" s="10">
        <v>7</v>
      </c>
      <c r="D1760" s="10" t="s">
        <v>86</v>
      </c>
      <c r="E1760" s="10"/>
      <c r="F1760" s="10"/>
      <c r="G1760" s="10"/>
      <c r="H1760" s="10"/>
      <c r="I1760" s="10"/>
      <c r="J1760" s="10"/>
      <c r="K1760" s="10"/>
      <c r="L1760" s="10"/>
      <c r="M1760" s="10"/>
      <c r="N1760" s="10"/>
      <c r="O1760" s="10"/>
      <c r="P1760" s="10"/>
      <c r="Q1760" s="10"/>
      <c r="R1760" s="10"/>
      <c r="S1760" s="10"/>
      <c r="T1760" s="10"/>
    </row>
    <row r="1761" spans="1:20" x14ac:dyDescent="0.35">
      <c r="A1761" s="10" t="s">
        <v>118</v>
      </c>
      <c r="B1761" s="10" t="s">
        <v>119</v>
      </c>
      <c r="C1761" s="10" t="s">
        <v>120</v>
      </c>
      <c r="D1761" s="10" t="s">
        <v>121</v>
      </c>
      <c r="E1761" s="10" t="s">
        <v>122</v>
      </c>
      <c r="F1761" s="10" t="s">
        <v>123</v>
      </c>
      <c r="G1761" s="10" t="s">
        <v>124</v>
      </c>
      <c r="H1761" s="10" t="s">
        <v>2</v>
      </c>
      <c r="I1761" s="10" t="s">
        <v>125</v>
      </c>
      <c r="J1761" s="10" t="s">
        <v>106</v>
      </c>
      <c r="K1761" s="10" t="s">
        <v>126</v>
      </c>
      <c r="L1761" s="10" t="s">
        <v>127</v>
      </c>
      <c r="M1761" s="10" t="s">
        <v>128</v>
      </c>
      <c r="N1761" s="10"/>
      <c r="O1761" s="10" t="s">
        <v>129</v>
      </c>
      <c r="P1761" s="10" t="s">
        <v>130</v>
      </c>
      <c r="Q1761" s="10"/>
      <c r="R1761" s="10" t="s">
        <v>131</v>
      </c>
      <c r="S1761" s="10" t="s">
        <v>121</v>
      </c>
      <c r="T1761" s="10" t="s">
        <v>132</v>
      </c>
    </row>
    <row r="1762" spans="1:20" x14ac:dyDescent="0.35">
      <c r="A1762" s="10"/>
      <c r="B1762" s="10"/>
      <c r="C1762" s="10">
        <v>7</v>
      </c>
      <c r="D1762" s="10" t="s">
        <v>87</v>
      </c>
      <c r="E1762" s="10"/>
      <c r="F1762" s="10"/>
      <c r="G1762" s="10"/>
      <c r="H1762" s="10"/>
      <c r="I1762" s="10"/>
      <c r="J1762" s="10"/>
      <c r="K1762" s="10"/>
      <c r="L1762" s="10"/>
      <c r="M1762" s="10"/>
      <c r="N1762" s="10"/>
      <c r="O1762" s="10"/>
      <c r="P1762" s="10"/>
      <c r="Q1762" s="10"/>
      <c r="R1762" s="10"/>
      <c r="S1762" s="10"/>
      <c r="T1762" s="10"/>
    </row>
    <row r="1763" spans="1:20" x14ac:dyDescent="0.35">
      <c r="A1763" s="10" t="s">
        <v>118</v>
      </c>
      <c r="B1763" s="10" t="s">
        <v>119</v>
      </c>
      <c r="C1763" s="10" t="s">
        <v>120</v>
      </c>
      <c r="D1763" s="10" t="s">
        <v>121</v>
      </c>
      <c r="E1763" s="10" t="s">
        <v>122</v>
      </c>
      <c r="F1763" s="10" t="s">
        <v>123</v>
      </c>
      <c r="G1763" s="10" t="s">
        <v>124</v>
      </c>
      <c r="H1763" s="10" t="s">
        <v>2</v>
      </c>
      <c r="I1763" s="10" t="s">
        <v>125</v>
      </c>
      <c r="J1763" s="10" t="s">
        <v>106</v>
      </c>
      <c r="K1763" s="10" t="s">
        <v>126</v>
      </c>
      <c r="L1763" s="10" t="s">
        <v>127</v>
      </c>
      <c r="M1763" s="10" t="s">
        <v>128</v>
      </c>
      <c r="N1763" s="10"/>
      <c r="O1763" s="10" t="s">
        <v>129</v>
      </c>
      <c r="P1763" s="10" t="s">
        <v>130</v>
      </c>
      <c r="Q1763" s="10"/>
      <c r="R1763" s="10" t="s">
        <v>131</v>
      </c>
      <c r="S1763" s="10" t="s">
        <v>121</v>
      </c>
      <c r="T1763" s="10" t="s">
        <v>132</v>
      </c>
    </row>
    <row r="1764" spans="1:20" x14ac:dyDescent="0.35">
      <c r="A1764" s="10"/>
      <c r="B1764" s="10"/>
      <c r="C1764" s="10">
        <v>7</v>
      </c>
      <c r="D1764" s="10" t="s">
        <v>88</v>
      </c>
      <c r="E1764" s="10"/>
      <c r="F1764" s="10"/>
      <c r="G1764" s="10"/>
      <c r="H1764" s="10"/>
      <c r="I1764" s="10"/>
      <c r="J1764" s="10"/>
      <c r="K1764" s="10"/>
      <c r="L1764" s="10"/>
      <c r="M1764" s="10"/>
      <c r="N1764" s="10"/>
      <c r="O1764" s="10"/>
      <c r="P1764" s="10"/>
      <c r="Q1764" s="10"/>
      <c r="R1764" s="10"/>
      <c r="S1764" s="10"/>
      <c r="T1764" s="10"/>
    </row>
    <row r="1765" spans="1:20" x14ac:dyDescent="0.35">
      <c r="A1765" s="10" t="s">
        <v>118</v>
      </c>
      <c r="B1765" s="10" t="s">
        <v>119</v>
      </c>
      <c r="C1765" s="10" t="s">
        <v>120</v>
      </c>
      <c r="D1765" s="10" t="s">
        <v>121</v>
      </c>
      <c r="E1765" s="10" t="s">
        <v>122</v>
      </c>
      <c r="F1765" s="10" t="s">
        <v>123</v>
      </c>
      <c r="G1765" s="10" t="s">
        <v>124</v>
      </c>
      <c r="H1765" s="10" t="s">
        <v>2</v>
      </c>
      <c r="I1765" s="10" t="s">
        <v>125</v>
      </c>
      <c r="J1765" s="10" t="s">
        <v>106</v>
      </c>
      <c r="K1765" s="10" t="s">
        <v>126</v>
      </c>
      <c r="L1765" s="10" t="s">
        <v>127</v>
      </c>
      <c r="M1765" s="10" t="s">
        <v>128</v>
      </c>
      <c r="N1765" s="10"/>
      <c r="O1765" s="10" t="s">
        <v>129</v>
      </c>
      <c r="P1765" s="10" t="s">
        <v>130</v>
      </c>
      <c r="Q1765" s="10"/>
      <c r="R1765" s="10" t="s">
        <v>131</v>
      </c>
      <c r="S1765" s="10" t="s">
        <v>121</v>
      </c>
      <c r="T1765" s="10" t="s">
        <v>132</v>
      </c>
    </row>
    <row r="1766" spans="1:20" x14ac:dyDescent="0.35">
      <c r="A1766" s="10"/>
      <c r="B1766" s="10"/>
      <c r="C1766" s="10">
        <v>7</v>
      </c>
      <c r="D1766" s="10" t="s">
        <v>89</v>
      </c>
      <c r="E1766" s="10"/>
      <c r="F1766" s="10"/>
      <c r="G1766" s="10"/>
      <c r="H1766" s="10"/>
      <c r="I1766" s="10"/>
      <c r="J1766" s="10"/>
      <c r="K1766" s="10"/>
      <c r="L1766" s="10"/>
      <c r="M1766" s="10"/>
      <c r="N1766" s="10"/>
      <c r="O1766" s="10"/>
      <c r="P1766" s="10"/>
      <c r="Q1766" s="10"/>
      <c r="R1766" s="10"/>
      <c r="S1766" s="10"/>
      <c r="T1766" s="10"/>
    </row>
    <row r="1767" spans="1:20" x14ac:dyDescent="0.35">
      <c r="A1767" s="10" t="s">
        <v>118</v>
      </c>
      <c r="B1767" s="10" t="s">
        <v>119</v>
      </c>
      <c r="C1767" s="10" t="s">
        <v>120</v>
      </c>
      <c r="D1767" s="10" t="s">
        <v>121</v>
      </c>
      <c r="E1767" s="10" t="s">
        <v>122</v>
      </c>
      <c r="F1767" s="10" t="s">
        <v>123</v>
      </c>
      <c r="G1767" s="10" t="s">
        <v>124</v>
      </c>
      <c r="H1767" s="10" t="s">
        <v>2</v>
      </c>
      <c r="I1767" s="10" t="s">
        <v>125</v>
      </c>
      <c r="J1767" s="10" t="s">
        <v>106</v>
      </c>
      <c r="K1767" s="10" t="s">
        <v>126</v>
      </c>
      <c r="L1767" s="10" t="s">
        <v>127</v>
      </c>
      <c r="M1767" s="10" t="s">
        <v>128</v>
      </c>
      <c r="N1767" s="10"/>
      <c r="O1767" s="10" t="s">
        <v>129</v>
      </c>
      <c r="P1767" s="10" t="s">
        <v>130</v>
      </c>
      <c r="Q1767" s="10"/>
      <c r="R1767" s="10" t="s">
        <v>131</v>
      </c>
      <c r="S1767" s="10" t="s">
        <v>121</v>
      </c>
      <c r="T1767" s="10" t="s">
        <v>132</v>
      </c>
    </row>
    <row r="1768" spans="1:20" x14ac:dyDescent="0.35">
      <c r="A1768" s="10"/>
      <c r="B1768" s="10"/>
      <c r="C1768" s="10">
        <v>7</v>
      </c>
      <c r="D1768" s="10" t="s">
        <v>90</v>
      </c>
      <c r="E1768" s="10"/>
      <c r="F1768" s="10"/>
      <c r="G1768" s="10"/>
      <c r="H1768" s="10"/>
      <c r="I1768" s="10"/>
      <c r="J1768" s="10"/>
      <c r="K1768" s="10"/>
      <c r="L1768" s="10"/>
      <c r="M1768" s="10"/>
      <c r="N1768" s="10"/>
      <c r="O1768" s="10"/>
      <c r="P1768" s="10"/>
      <c r="Q1768" s="10"/>
      <c r="R1768" s="10"/>
      <c r="S1768" s="10"/>
      <c r="T1768" s="10"/>
    </row>
    <row r="1769" spans="1:20" x14ac:dyDescent="0.35">
      <c r="A1769" s="10" t="s">
        <v>118</v>
      </c>
      <c r="B1769" s="10" t="s">
        <v>119</v>
      </c>
      <c r="C1769" s="10" t="s">
        <v>120</v>
      </c>
      <c r="D1769" s="10" t="s">
        <v>121</v>
      </c>
      <c r="E1769" s="10" t="s">
        <v>122</v>
      </c>
      <c r="F1769" s="10" t="s">
        <v>123</v>
      </c>
      <c r="G1769" s="10" t="s">
        <v>124</v>
      </c>
      <c r="H1769" s="10" t="s">
        <v>2</v>
      </c>
      <c r="I1769" s="10" t="s">
        <v>125</v>
      </c>
      <c r="J1769" s="10" t="s">
        <v>106</v>
      </c>
      <c r="K1769" s="10" t="s">
        <v>126</v>
      </c>
      <c r="L1769" s="10" t="s">
        <v>127</v>
      </c>
      <c r="M1769" s="10" t="s">
        <v>128</v>
      </c>
      <c r="N1769" s="10"/>
      <c r="O1769" s="10" t="s">
        <v>129</v>
      </c>
      <c r="P1769" s="10" t="s">
        <v>130</v>
      </c>
      <c r="Q1769" s="10"/>
      <c r="R1769" s="10" t="s">
        <v>131</v>
      </c>
      <c r="S1769" s="10" t="s">
        <v>121</v>
      </c>
      <c r="T1769" s="10" t="s">
        <v>132</v>
      </c>
    </row>
    <row r="1770" spans="1:20" x14ac:dyDescent="0.35">
      <c r="A1770" s="10"/>
      <c r="B1770" s="10"/>
      <c r="C1770" s="10">
        <v>7</v>
      </c>
      <c r="D1770" s="10" t="s">
        <v>91</v>
      </c>
      <c r="E1770" s="10"/>
      <c r="F1770" s="10"/>
      <c r="G1770" s="10"/>
      <c r="H1770" s="10"/>
      <c r="I1770" s="10"/>
      <c r="J1770" s="10"/>
      <c r="K1770" s="10"/>
      <c r="L1770" s="10"/>
      <c r="M1770" s="10"/>
      <c r="N1770" s="10"/>
      <c r="O1770" s="10"/>
      <c r="P1770" s="10"/>
      <c r="Q1770" s="10"/>
      <c r="R1770" s="10"/>
      <c r="S1770" s="10"/>
      <c r="T1770" s="10"/>
    </row>
    <row r="1771" spans="1:20" x14ac:dyDescent="0.35">
      <c r="A1771" s="10" t="s">
        <v>118</v>
      </c>
      <c r="B1771" s="10" t="s">
        <v>119</v>
      </c>
      <c r="C1771" s="10" t="s">
        <v>120</v>
      </c>
      <c r="D1771" s="10" t="s">
        <v>121</v>
      </c>
      <c r="E1771" s="10" t="s">
        <v>122</v>
      </c>
      <c r="F1771" s="10" t="s">
        <v>123</v>
      </c>
      <c r="G1771" s="10" t="s">
        <v>124</v>
      </c>
      <c r="H1771" s="10" t="s">
        <v>2</v>
      </c>
      <c r="I1771" s="10" t="s">
        <v>125</v>
      </c>
      <c r="J1771" s="10" t="s">
        <v>106</v>
      </c>
      <c r="K1771" s="10" t="s">
        <v>126</v>
      </c>
      <c r="L1771" s="10" t="s">
        <v>127</v>
      </c>
      <c r="M1771" s="10" t="s">
        <v>128</v>
      </c>
      <c r="N1771" s="10"/>
      <c r="O1771" s="10" t="s">
        <v>129</v>
      </c>
      <c r="P1771" s="10" t="s">
        <v>130</v>
      </c>
      <c r="Q1771" s="10"/>
      <c r="R1771" s="10" t="s">
        <v>131</v>
      </c>
      <c r="S1771" s="10" t="s">
        <v>121</v>
      </c>
      <c r="T1771" s="10" t="s">
        <v>132</v>
      </c>
    </row>
    <row r="1772" spans="1:20" x14ac:dyDescent="0.35">
      <c r="A1772" s="10"/>
      <c r="B1772" s="10"/>
      <c r="C1772" s="10">
        <v>7</v>
      </c>
      <c r="D1772" s="10" t="s">
        <v>92</v>
      </c>
      <c r="E1772" s="10"/>
      <c r="F1772" s="10"/>
      <c r="G1772" s="10"/>
      <c r="H1772" s="10"/>
      <c r="I1772" s="10"/>
      <c r="J1772" s="10"/>
      <c r="K1772" s="10"/>
      <c r="L1772" s="10"/>
      <c r="M1772" s="10"/>
      <c r="N1772" s="10"/>
      <c r="O1772" s="10"/>
      <c r="P1772" s="10"/>
      <c r="Q1772" s="10"/>
      <c r="R1772" s="10"/>
      <c r="S1772" s="10"/>
      <c r="T1772" s="10"/>
    </row>
    <row r="1773" spans="1:20" x14ac:dyDescent="0.35">
      <c r="A1773" s="10" t="s">
        <v>118</v>
      </c>
      <c r="B1773" s="10" t="s">
        <v>119</v>
      </c>
      <c r="C1773" s="10" t="s">
        <v>120</v>
      </c>
      <c r="D1773" s="10" t="s">
        <v>121</v>
      </c>
      <c r="E1773" s="10" t="s">
        <v>122</v>
      </c>
      <c r="F1773" s="10" t="s">
        <v>123</v>
      </c>
      <c r="G1773" s="10" t="s">
        <v>124</v>
      </c>
      <c r="H1773" s="10" t="s">
        <v>2</v>
      </c>
      <c r="I1773" s="10" t="s">
        <v>125</v>
      </c>
      <c r="J1773" s="10" t="s">
        <v>106</v>
      </c>
      <c r="K1773" s="10" t="s">
        <v>126</v>
      </c>
      <c r="L1773" s="10" t="s">
        <v>127</v>
      </c>
      <c r="M1773" s="10" t="s">
        <v>128</v>
      </c>
      <c r="N1773" s="10"/>
      <c r="O1773" s="10" t="s">
        <v>129</v>
      </c>
      <c r="P1773" s="10" t="s">
        <v>130</v>
      </c>
      <c r="Q1773" s="10"/>
      <c r="R1773" s="10" t="s">
        <v>131</v>
      </c>
      <c r="S1773" s="10" t="s">
        <v>121</v>
      </c>
      <c r="T1773" s="10" t="s">
        <v>132</v>
      </c>
    </row>
    <row r="1774" spans="1:20" x14ac:dyDescent="0.35">
      <c r="A1774" s="10"/>
      <c r="B1774" s="10"/>
      <c r="C1774" s="10">
        <v>7</v>
      </c>
      <c r="D1774" s="10" t="s">
        <v>93</v>
      </c>
      <c r="E1774" s="10"/>
      <c r="F1774" s="10"/>
      <c r="G1774" s="10"/>
      <c r="H1774" s="10"/>
      <c r="I1774" s="10"/>
      <c r="J1774" s="10"/>
      <c r="K1774" s="10"/>
      <c r="L1774" s="10"/>
      <c r="M1774" s="10"/>
      <c r="N1774" s="10"/>
      <c r="O1774" s="10"/>
      <c r="P1774" s="10"/>
      <c r="Q1774" s="10"/>
      <c r="R1774" s="10"/>
      <c r="S1774" s="10"/>
      <c r="T1774" s="10"/>
    </row>
    <row r="1775" spans="1:20" x14ac:dyDescent="0.35">
      <c r="A1775" s="10" t="s">
        <v>118</v>
      </c>
      <c r="B1775" s="10" t="s">
        <v>119</v>
      </c>
      <c r="C1775" s="10" t="s">
        <v>120</v>
      </c>
      <c r="D1775" s="10" t="s">
        <v>121</v>
      </c>
      <c r="E1775" s="10" t="s">
        <v>122</v>
      </c>
      <c r="F1775" s="10" t="s">
        <v>123</v>
      </c>
      <c r="G1775" s="10" t="s">
        <v>124</v>
      </c>
      <c r="H1775" s="10" t="s">
        <v>2</v>
      </c>
      <c r="I1775" s="10" t="s">
        <v>125</v>
      </c>
      <c r="J1775" s="10" t="s">
        <v>106</v>
      </c>
      <c r="K1775" s="10" t="s">
        <v>126</v>
      </c>
      <c r="L1775" s="10" t="s">
        <v>127</v>
      </c>
      <c r="M1775" s="10" t="s">
        <v>128</v>
      </c>
      <c r="N1775" s="10"/>
      <c r="O1775" s="10" t="s">
        <v>129</v>
      </c>
      <c r="P1775" s="10" t="s">
        <v>130</v>
      </c>
      <c r="Q1775" s="10"/>
      <c r="R1775" s="10" t="s">
        <v>131</v>
      </c>
      <c r="S1775" s="10" t="s">
        <v>121</v>
      </c>
      <c r="T1775" s="10" t="s">
        <v>132</v>
      </c>
    </row>
    <row r="1776" spans="1:20" x14ac:dyDescent="0.35">
      <c r="A1776" s="10"/>
      <c r="B1776" s="10"/>
      <c r="C1776" s="10">
        <v>7</v>
      </c>
      <c r="D1776" s="10" t="s">
        <v>94</v>
      </c>
      <c r="E1776" s="10"/>
      <c r="F1776" s="10"/>
      <c r="G1776" s="10"/>
      <c r="H1776" s="10"/>
      <c r="I1776" s="10"/>
      <c r="J1776" s="10"/>
      <c r="K1776" s="10"/>
      <c r="L1776" s="10"/>
      <c r="M1776" s="10"/>
      <c r="N1776" s="10"/>
      <c r="O1776" s="10"/>
      <c r="P1776" s="10"/>
      <c r="Q1776" s="10"/>
      <c r="R1776" s="10"/>
      <c r="S1776" s="10"/>
      <c r="T1776" s="10"/>
    </row>
    <row r="1777" spans="1:20" x14ac:dyDescent="0.35">
      <c r="A1777" s="10" t="s">
        <v>118</v>
      </c>
      <c r="B1777" s="10" t="s">
        <v>119</v>
      </c>
      <c r="C1777" s="10" t="s">
        <v>120</v>
      </c>
      <c r="D1777" s="10" t="s">
        <v>121</v>
      </c>
      <c r="E1777" s="10" t="s">
        <v>122</v>
      </c>
      <c r="F1777" s="10" t="s">
        <v>123</v>
      </c>
      <c r="G1777" s="10" t="s">
        <v>124</v>
      </c>
      <c r="H1777" s="10" t="s">
        <v>2</v>
      </c>
      <c r="I1777" s="10" t="s">
        <v>125</v>
      </c>
      <c r="J1777" s="10" t="s">
        <v>106</v>
      </c>
      <c r="K1777" s="10" t="s">
        <v>126</v>
      </c>
      <c r="L1777" s="10" t="s">
        <v>127</v>
      </c>
      <c r="M1777" s="10" t="s">
        <v>128</v>
      </c>
      <c r="N1777" s="10"/>
      <c r="O1777" s="10" t="s">
        <v>129</v>
      </c>
      <c r="P1777" s="10" t="s">
        <v>130</v>
      </c>
      <c r="Q1777" s="10"/>
      <c r="R1777" s="10" t="s">
        <v>131</v>
      </c>
      <c r="S1777" s="10" t="s">
        <v>121</v>
      </c>
      <c r="T1777" s="10" t="s">
        <v>132</v>
      </c>
    </row>
    <row r="1778" spans="1:20" x14ac:dyDescent="0.35">
      <c r="A1778" s="10"/>
      <c r="B1778" s="10"/>
      <c r="C1778" s="10">
        <v>7</v>
      </c>
      <c r="D1778" s="10" t="s">
        <v>95</v>
      </c>
      <c r="E1778" s="10"/>
      <c r="F1778" s="10"/>
      <c r="G1778" s="10"/>
      <c r="H1778" s="10"/>
      <c r="I1778" s="10"/>
      <c r="J1778" s="10"/>
      <c r="K1778" s="10"/>
      <c r="L1778" s="10"/>
      <c r="M1778" s="10"/>
      <c r="N1778" s="10"/>
      <c r="O1778" s="10"/>
      <c r="P1778" s="10"/>
      <c r="Q1778" s="10"/>
      <c r="R1778" s="10"/>
      <c r="S1778" s="10"/>
      <c r="T1778" s="10"/>
    </row>
    <row r="1779" spans="1:20" x14ac:dyDescent="0.35">
      <c r="A1779" s="10" t="s">
        <v>118</v>
      </c>
      <c r="B1779" s="10" t="s">
        <v>119</v>
      </c>
      <c r="C1779" s="10" t="s">
        <v>120</v>
      </c>
      <c r="D1779" s="10" t="s">
        <v>121</v>
      </c>
      <c r="E1779" s="10" t="s">
        <v>122</v>
      </c>
      <c r="F1779" s="10" t="s">
        <v>123</v>
      </c>
      <c r="G1779" s="10" t="s">
        <v>124</v>
      </c>
      <c r="H1779" s="10" t="s">
        <v>2</v>
      </c>
      <c r="I1779" s="10" t="s">
        <v>125</v>
      </c>
      <c r="J1779" s="10" t="s">
        <v>106</v>
      </c>
      <c r="K1779" s="10" t="s">
        <v>126</v>
      </c>
      <c r="L1779" s="10" t="s">
        <v>127</v>
      </c>
      <c r="M1779" s="10" t="s">
        <v>128</v>
      </c>
      <c r="N1779" s="10"/>
      <c r="O1779" s="10" t="s">
        <v>129</v>
      </c>
      <c r="P1779" s="10" t="s">
        <v>130</v>
      </c>
      <c r="Q1779" s="10"/>
      <c r="R1779" s="10" t="s">
        <v>131</v>
      </c>
      <c r="S1779" s="10" t="s">
        <v>121</v>
      </c>
      <c r="T1779" s="10" t="s">
        <v>132</v>
      </c>
    </row>
    <row r="1780" spans="1:20" x14ac:dyDescent="0.35">
      <c r="A1780" s="10"/>
      <c r="B1780" s="10"/>
      <c r="C1780" s="10">
        <v>7</v>
      </c>
      <c r="D1780" s="10" t="s">
        <v>96</v>
      </c>
      <c r="E1780" s="10"/>
      <c r="F1780" s="10"/>
      <c r="G1780" s="10"/>
      <c r="H1780" s="10"/>
      <c r="I1780" s="10"/>
      <c r="J1780" s="10"/>
      <c r="K1780" s="10"/>
      <c r="L1780" s="10"/>
      <c r="M1780" s="10"/>
      <c r="N1780" s="10"/>
      <c r="O1780" s="10"/>
      <c r="P1780" s="10"/>
      <c r="Q1780" s="10"/>
      <c r="R1780" s="10"/>
      <c r="S1780" s="10"/>
      <c r="T1780" s="10"/>
    </row>
    <row r="1781" spans="1:20" x14ac:dyDescent="0.35">
      <c r="A1781" s="10" t="s">
        <v>118</v>
      </c>
      <c r="B1781" s="10" t="s">
        <v>119</v>
      </c>
      <c r="C1781" s="10" t="s">
        <v>120</v>
      </c>
      <c r="D1781" s="10" t="s">
        <v>121</v>
      </c>
      <c r="E1781" s="10" t="s">
        <v>122</v>
      </c>
      <c r="F1781" s="10" t="s">
        <v>123</v>
      </c>
      <c r="G1781" s="10" t="s">
        <v>124</v>
      </c>
      <c r="H1781" s="10" t="s">
        <v>2</v>
      </c>
      <c r="I1781" s="10" t="s">
        <v>125</v>
      </c>
      <c r="J1781" s="10" t="s">
        <v>106</v>
      </c>
      <c r="K1781" s="10" t="s">
        <v>126</v>
      </c>
      <c r="L1781" s="10" t="s">
        <v>127</v>
      </c>
      <c r="M1781" s="10" t="s">
        <v>128</v>
      </c>
      <c r="N1781" s="10"/>
      <c r="O1781" s="10" t="s">
        <v>129</v>
      </c>
      <c r="P1781" s="10" t="s">
        <v>130</v>
      </c>
      <c r="Q1781" s="10"/>
      <c r="R1781" s="10" t="s">
        <v>131</v>
      </c>
      <c r="S1781" s="10" t="s">
        <v>121</v>
      </c>
      <c r="T1781" s="10" t="s">
        <v>132</v>
      </c>
    </row>
    <row r="1782" spans="1:20" x14ac:dyDescent="0.35">
      <c r="A1782" s="10"/>
      <c r="B1782" s="10"/>
      <c r="C1782" s="10">
        <v>7</v>
      </c>
      <c r="D1782" s="10" t="s">
        <v>97</v>
      </c>
      <c r="E1782" s="10"/>
      <c r="F1782" s="10"/>
      <c r="G1782" s="10"/>
      <c r="H1782" s="10"/>
      <c r="I1782" s="10"/>
      <c r="J1782" s="10"/>
      <c r="K1782" s="10"/>
      <c r="L1782" s="10"/>
      <c r="M1782" s="10"/>
      <c r="N1782" s="10"/>
      <c r="O1782" s="10"/>
      <c r="P1782" s="10"/>
      <c r="Q1782" s="10"/>
      <c r="R1782" s="10"/>
      <c r="S1782" s="10"/>
      <c r="T1782" s="10"/>
    </row>
    <row r="1783" spans="1:20" x14ac:dyDescent="0.35">
      <c r="A1783" s="10" t="s">
        <v>118</v>
      </c>
      <c r="B1783" s="10" t="s">
        <v>119</v>
      </c>
      <c r="C1783" s="10" t="s">
        <v>120</v>
      </c>
      <c r="D1783" s="10" t="s">
        <v>121</v>
      </c>
      <c r="E1783" s="10" t="s">
        <v>122</v>
      </c>
      <c r="F1783" s="10" t="s">
        <v>123</v>
      </c>
      <c r="G1783" s="10" t="s">
        <v>124</v>
      </c>
      <c r="H1783" s="10" t="s">
        <v>2</v>
      </c>
      <c r="I1783" s="10" t="s">
        <v>125</v>
      </c>
      <c r="J1783" s="10" t="s">
        <v>106</v>
      </c>
      <c r="K1783" s="10" t="s">
        <v>126</v>
      </c>
      <c r="L1783" s="10" t="s">
        <v>127</v>
      </c>
      <c r="M1783" s="10" t="s">
        <v>128</v>
      </c>
      <c r="N1783" s="10"/>
      <c r="O1783" s="10" t="s">
        <v>129</v>
      </c>
      <c r="P1783" s="10" t="s">
        <v>130</v>
      </c>
      <c r="Q1783" s="10"/>
      <c r="R1783" s="10" t="s">
        <v>131</v>
      </c>
      <c r="S1783" s="10" t="s">
        <v>121</v>
      </c>
      <c r="T1783" s="10" t="s">
        <v>132</v>
      </c>
    </row>
    <row r="1784" spans="1:20" x14ac:dyDescent="0.35">
      <c r="A1784" s="10"/>
      <c r="B1784" s="10"/>
      <c r="C1784" s="10">
        <v>7</v>
      </c>
      <c r="D1784" s="10" t="s">
        <v>98</v>
      </c>
      <c r="E1784" s="10"/>
      <c r="F1784" s="10"/>
      <c r="G1784" s="10"/>
      <c r="H1784" s="10"/>
      <c r="I1784" s="10"/>
      <c r="J1784" s="10"/>
      <c r="K1784" s="10"/>
      <c r="L1784" s="10"/>
      <c r="M1784" s="10"/>
      <c r="N1784" s="10"/>
      <c r="O1784" s="10"/>
      <c r="P1784" s="10"/>
      <c r="Q1784" s="10"/>
      <c r="R1784" s="10"/>
      <c r="S1784" s="10"/>
      <c r="T1784" s="10"/>
    </row>
    <row r="1785" spans="1:20" x14ac:dyDescent="0.35">
      <c r="A1785" s="10" t="s">
        <v>118</v>
      </c>
      <c r="B1785" s="10" t="s">
        <v>119</v>
      </c>
      <c r="C1785" s="10" t="s">
        <v>120</v>
      </c>
      <c r="D1785" s="10" t="s">
        <v>121</v>
      </c>
      <c r="E1785" s="10" t="s">
        <v>122</v>
      </c>
      <c r="F1785" s="10" t="s">
        <v>123</v>
      </c>
      <c r="G1785" s="10" t="s">
        <v>124</v>
      </c>
      <c r="H1785" s="10" t="s">
        <v>2</v>
      </c>
      <c r="I1785" s="10" t="s">
        <v>125</v>
      </c>
      <c r="J1785" s="10" t="s">
        <v>106</v>
      </c>
      <c r="K1785" s="10" t="s">
        <v>126</v>
      </c>
      <c r="L1785" s="10" t="s">
        <v>127</v>
      </c>
      <c r="M1785" s="10" t="s">
        <v>128</v>
      </c>
      <c r="N1785" s="10"/>
      <c r="O1785" s="10" t="s">
        <v>129</v>
      </c>
      <c r="P1785" s="10" t="s">
        <v>130</v>
      </c>
      <c r="Q1785" s="10"/>
      <c r="R1785" s="10" t="s">
        <v>131</v>
      </c>
      <c r="S1785" s="10" t="s">
        <v>121</v>
      </c>
      <c r="T1785" s="10" t="s">
        <v>132</v>
      </c>
    </row>
    <row r="1786" spans="1:20" x14ac:dyDescent="0.35">
      <c r="A1786" s="10"/>
      <c r="B1786" s="10"/>
      <c r="C1786" s="10">
        <v>7</v>
      </c>
      <c r="D1786" s="10" t="s">
        <v>99</v>
      </c>
      <c r="E1786" s="10"/>
      <c r="F1786" s="10"/>
      <c r="G1786" s="10"/>
      <c r="H1786" s="10"/>
      <c r="I1786" s="10"/>
      <c r="J1786" s="10"/>
      <c r="K1786" s="10"/>
      <c r="L1786" s="10"/>
      <c r="M1786" s="10"/>
      <c r="N1786" s="10"/>
      <c r="O1786" s="10"/>
      <c r="P1786" s="10"/>
      <c r="Q1786" s="10"/>
      <c r="R1786" s="10"/>
      <c r="S1786" s="10"/>
      <c r="T1786" s="10"/>
    </row>
    <row r="1787" spans="1:20" x14ac:dyDescent="0.35">
      <c r="A1787" s="10" t="s">
        <v>118</v>
      </c>
      <c r="B1787" s="10" t="s">
        <v>119</v>
      </c>
      <c r="C1787" s="10" t="s">
        <v>120</v>
      </c>
      <c r="D1787" s="10" t="s">
        <v>121</v>
      </c>
      <c r="E1787" s="10" t="s">
        <v>122</v>
      </c>
      <c r="F1787" s="10" t="s">
        <v>123</v>
      </c>
      <c r="G1787" s="10" t="s">
        <v>124</v>
      </c>
      <c r="H1787" s="10" t="s">
        <v>2</v>
      </c>
      <c r="I1787" s="10" t="s">
        <v>125</v>
      </c>
      <c r="J1787" s="10" t="s">
        <v>106</v>
      </c>
      <c r="K1787" s="10" t="s">
        <v>126</v>
      </c>
      <c r="L1787" s="10" t="s">
        <v>127</v>
      </c>
      <c r="M1787" s="10" t="s">
        <v>128</v>
      </c>
      <c r="N1787" s="10"/>
      <c r="O1787" s="10" t="s">
        <v>129</v>
      </c>
      <c r="P1787" s="10" t="s">
        <v>130</v>
      </c>
      <c r="Q1787" s="10"/>
      <c r="R1787" s="10" t="s">
        <v>131</v>
      </c>
      <c r="S1787" s="10" t="s">
        <v>121</v>
      </c>
      <c r="T1787" s="10" t="s">
        <v>132</v>
      </c>
    </row>
    <row r="1788" spans="1:20" x14ac:dyDescent="0.35">
      <c r="A1788" s="10"/>
      <c r="B1788" s="10"/>
      <c r="C1788" s="10">
        <v>7</v>
      </c>
      <c r="D1788" s="10" t="s">
        <v>100</v>
      </c>
      <c r="E1788" s="10"/>
      <c r="F1788" s="10"/>
      <c r="G1788" s="10"/>
      <c r="H1788" s="10"/>
      <c r="I1788" s="10"/>
      <c r="J1788" s="10"/>
      <c r="K1788" s="10"/>
      <c r="L1788" s="10"/>
      <c r="M1788" s="10"/>
      <c r="N1788" s="10"/>
      <c r="O1788" s="10"/>
      <c r="P1788" s="10"/>
      <c r="Q1788" s="10"/>
      <c r="R1788" s="10"/>
      <c r="S1788" s="10"/>
      <c r="T1788" s="10"/>
    </row>
    <row r="1789" spans="1:20" x14ac:dyDescent="0.35">
      <c r="A1789" s="10" t="s">
        <v>118</v>
      </c>
      <c r="B1789" s="10" t="s">
        <v>119</v>
      </c>
      <c r="C1789" s="10" t="s">
        <v>120</v>
      </c>
      <c r="D1789" s="10" t="s">
        <v>121</v>
      </c>
      <c r="E1789" s="10" t="s">
        <v>122</v>
      </c>
      <c r="F1789" s="10" t="s">
        <v>123</v>
      </c>
      <c r="G1789" s="10" t="s">
        <v>124</v>
      </c>
      <c r="H1789" s="10" t="s">
        <v>2</v>
      </c>
      <c r="I1789" s="10" t="s">
        <v>125</v>
      </c>
      <c r="J1789" s="10" t="s">
        <v>106</v>
      </c>
      <c r="K1789" s="10" t="s">
        <v>126</v>
      </c>
      <c r="L1789" s="10" t="s">
        <v>127</v>
      </c>
      <c r="M1789" s="10" t="s">
        <v>128</v>
      </c>
      <c r="N1789" s="10"/>
      <c r="O1789" s="10" t="s">
        <v>129</v>
      </c>
      <c r="P1789" s="10" t="s">
        <v>130</v>
      </c>
      <c r="Q1789" s="10"/>
      <c r="R1789" s="10" t="s">
        <v>131</v>
      </c>
      <c r="S1789" s="10" t="s">
        <v>121</v>
      </c>
      <c r="T1789" s="10" t="s">
        <v>132</v>
      </c>
    </row>
    <row r="1790" spans="1:20" x14ac:dyDescent="0.35">
      <c r="A1790" s="10"/>
      <c r="B1790" s="10"/>
      <c r="C1790" s="10">
        <v>7</v>
      </c>
      <c r="D1790" s="10" t="s">
        <v>101</v>
      </c>
      <c r="E1790" s="10"/>
      <c r="F1790" s="10"/>
      <c r="G1790" s="10"/>
      <c r="H1790" s="10"/>
      <c r="I1790" s="10"/>
      <c r="J1790" s="10"/>
      <c r="K1790" s="10"/>
      <c r="L1790" s="10"/>
      <c r="M1790" s="10"/>
      <c r="N1790" s="10"/>
      <c r="O1790" s="10"/>
      <c r="P1790" s="10"/>
      <c r="Q1790" s="10"/>
      <c r="R1790" s="10"/>
      <c r="S1790" s="10"/>
      <c r="T1790" s="10"/>
    </row>
    <row r="1791" spans="1:20" x14ac:dyDescent="0.35">
      <c r="A1791" s="10" t="s">
        <v>118</v>
      </c>
      <c r="B1791" s="10" t="s">
        <v>119</v>
      </c>
      <c r="C1791" s="10" t="s">
        <v>120</v>
      </c>
      <c r="D1791" s="10" t="s">
        <v>121</v>
      </c>
      <c r="E1791" s="10" t="s">
        <v>122</v>
      </c>
      <c r="F1791" s="10" t="s">
        <v>123</v>
      </c>
      <c r="G1791" s="10" t="s">
        <v>124</v>
      </c>
      <c r="H1791" s="10" t="s">
        <v>2</v>
      </c>
      <c r="I1791" s="10" t="s">
        <v>125</v>
      </c>
      <c r="J1791" s="10" t="s">
        <v>106</v>
      </c>
      <c r="K1791" s="10" t="s">
        <v>126</v>
      </c>
      <c r="L1791" s="10" t="s">
        <v>127</v>
      </c>
      <c r="M1791" s="10" t="s">
        <v>128</v>
      </c>
      <c r="N1791" s="10"/>
      <c r="O1791" s="10" t="s">
        <v>129</v>
      </c>
      <c r="P1791" s="10" t="s">
        <v>130</v>
      </c>
      <c r="Q1791" s="10"/>
      <c r="R1791" s="10" t="s">
        <v>131</v>
      </c>
      <c r="S1791" s="10" t="s">
        <v>121</v>
      </c>
      <c r="T1791" s="10" t="s">
        <v>132</v>
      </c>
    </row>
    <row r="1792" spans="1:20" x14ac:dyDescent="0.35">
      <c r="A1792" s="10"/>
      <c r="B1792" s="10"/>
      <c r="C1792" s="10">
        <v>7</v>
      </c>
      <c r="D1792" s="10" t="s">
        <v>102</v>
      </c>
      <c r="E1792" s="10"/>
      <c r="F1792" s="10"/>
      <c r="G1792" s="10"/>
      <c r="H1792" s="10"/>
      <c r="I1792" s="10"/>
      <c r="J1792" s="10"/>
      <c r="K1792" s="10"/>
      <c r="L1792" s="10"/>
      <c r="M1792" s="10"/>
      <c r="N1792" s="10"/>
      <c r="O1792" s="10"/>
      <c r="P1792" s="10"/>
      <c r="Q1792" s="10"/>
      <c r="R1792" s="10"/>
      <c r="S1792" s="10"/>
      <c r="T1792" s="10"/>
    </row>
    <row r="1793" spans="1:20" s="9" customFormat="1" x14ac:dyDescent="0.35"/>
    <row r="1794" spans="1:20" x14ac:dyDescent="0.35">
      <c r="A1794" t="s">
        <v>118</v>
      </c>
      <c r="B1794" t="s">
        <v>119</v>
      </c>
      <c r="C1794" t="s">
        <v>120</v>
      </c>
      <c r="D1794" t="s">
        <v>121</v>
      </c>
      <c r="E1794" t="s">
        <v>122</v>
      </c>
      <c r="F1794" t="s">
        <v>123</v>
      </c>
      <c r="G1794" t="s">
        <v>124</v>
      </c>
      <c r="H1794" t="s">
        <v>2</v>
      </c>
      <c r="I1794" t="s">
        <v>125</v>
      </c>
      <c r="J1794" t="s">
        <v>106</v>
      </c>
      <c r="K1794" t="s">
        <v>126</v>
      </c>
      <c r="L1794" t="s">
        <v>127</v>
      </c>
      <c r="M1794" t="s">
        <v>128</v>
      </c>
      <c r="O1794" t="s">
        <v>129</v>
      </c>
      <c r="P1794" t="s">
        <v>130</v>
      </c>
      <c r="R1794" t="s">
        <v>131</v>
      </c>
      <c r="S1794" t="s">
        <v>121</v>
      </c>
      <c r="T1794" t="s">
        <v>132</v>
      </c>
    </row>
    <row r="1795" spans="1:20" x14ac:dyDescent="0.35">
      <c r="B1795" t="s">
        <v>133</v>
      </c>
      <c r="D1795" t="s">
        <v>147</v>
      </c>
    </row>
    <row r="1796" spans="1:20" x14ac:dyDescent="0.35">
      <c r="A1796" t="s">
        <v>118</v>
      </c>
      <c r="B1796" t="s">
        <v>119</v>
      </c>
      <c r="C1796" t="s">
        <v>120</v>
      </c>
      <c r="D1796" t="s">
        <v>121</v>
      </c>
      <c r="E1796" t="s">
        <v>122</v>
      </c>
      <c r="F1796" t="s">
        <v>123</v>
      </c>
      <c r="G1796" t="s">
        <v>124</v>
      </c>
      <c r="H1796" t="s">
        <v>2</v>
      </c>
      <c r="I1796" t="s">
        <v>125</v>
      </c>
      <c r="J1796" t="s">
        <v>106</v>
      </c>
      <c r="K1796" t="s">
        <v>126</v>
      </c>
      <c r="L1796" t="s">
        <v>127</v>
      </c>
      <c r="M1796" t="s">
        <v>128</v>
      </c>
      <c r="O1796" t="s">
        <v>129</v>
      </c>
      <c r="P1796" t="s">
        <v>130</v>
      </c>
      <c r="R1796" t="s">
        <v>131</v>
      </c>
      <c r="S1796" t="s">
        <v>121</v>
      </c>
      <c r="T1796" t="s">
        <v>132</v>
      </c>
    </row>
    <row r="1797" spans="1:20" x14ac:dyDescent="0.35">
      <c r="B1797" t="s">
        <v>163</v>
      </c>
      <c r="D1797" t="s">
        <v>147</v>
      </c>
    </row>
    <row r="1798" spans="1:20" x14ac:dyDescent="0.35">
      <c r="A1798" t="s">
        <v>118</v>
      </c>
      <c r="B1798" t="s">
        <v>119</v>
      </c>
      <c r="C1798" t="s">
        <v>120</v>
      </c>
      <c r="D1798" t="s">
        <v>121</v>
      </c>
      <c r="E1798" t="s">
        <v>122</v>
      </c>
      <c r="F1798" t="s">
        <v>123</v>
      </c>
      <c r="G1798" t="s">
        <v>124</v>
      </c>
      <c r="H1798" t="s">
        <v>2</v>
      </c>
      <c r="I1798" t="s">
        <v>125</v>
      </c>
      <c r="J1798" t="s">
        <v>106</v>
      </c>
      <c r="K1798" t="s">
        <v>126</v>
      </c>
      <c r="L1798" t="s">
        <v>127</v>
      </c>
      <c r="M1798" t="s">
        <v>128</v>
      </c>
      <c r="O1798" t="s">
        <v>129</v>
      </c>
      <c r="P1798" t="s">
        <v>130</v>
      </c>
      <c r="R1798" t="s">
        <v>131</v>
      </c>
      <c r="S1798" t="s">
        <v>121</v>
      </c>
      <c r="T1798" t="s">
        <v>132</v>
      </c>
    </row>
    <row r="1799" spans="1:20" x14ac:dyDescent="0.35">
      <c r="B1799" t="s">
        <v>175</v>
      </c>
      <c r="D1799" t="s">
        <v>147</v>
      </c>
    </row>
    <row r="1803" spans="1:20" x14ac:dyDescent="0.35">
      <c r="A1803" t="s">
        <v>118</v>
      </c>
      <c r="B1803" t="s">
        <v>119</v>
      </c>
      <c r="C1803" t="s">
        <v>120</v>
      </c>
      <c r="D1803" t="s">
        <v>121</v>
      </c>
      <c r="E1803" t="s">
        <v>122</v>
      </c>
      <c r="F1803" t="s">
        <v>123</v>
      </c>
      <c r="G1803" t="s">
        <v>124</v>
      </c>
      <c r="H1803" t="s">
        <v>2</v>
      </c>
      <c r="I1803" t="s">
        <v>125</v>
      </c>
      <c r="J1803" t="s">
        <v>106</v>
      </c>
      <c r="K1803" t="s">
        <v>126</v>
      </c>
      <c r="L1803" t="s">
        <v>127</v>
      </c>
      <c r="M1803" t="s">
        <v>128</v>
      </c>
      <c r="O1803" t="s">
        <v>129</v>
      </c>
      <c r="P1803" t="s">
        <v>130</v>
      </c>
      <c r="R1803" t="s">
        <v>131</v>
      </c>
      <c r="S1803" t="s">
        <v>121</v>
      </c>
      <c r="T1803" t="s">
        <v>132</v>
      </c>
    </row>
    <row r="1804" spans="1:20" x14ac:dyDescent="0.35">
      <c r="B1804" t="s">
        <v>133</v>
      </c>
      <c r="D1804" t="s">
        <v>147</v>
      </c>
      <c r="F1804" t="s">
        <v>110</v>
      </c>
    </row>
    <row r="1805" spans="1:20" x14ac:dyDescent="0.35">
      <c r="A1805" t="s">
        <v>118</v>
      </c>
      <c r="B1805" t="s">
        <v>119</v>
      </c>
      <c r="C1805" t="s">
        <v>120</v>
      </c>
      <c r="D1805" t="s">
        <v>121</v>
      </c>
      <c r="E1805" t="s">
        <v>122</v>
      </c>
      <c r="F1805" t="s">
        <v>123</v>
      </c>
      <c r="G1805" t="s">
        <v>124</v>
      </c>
      <c r="H1805" t="s">
        <v>2</v>
      </c>
      <c r="I1805" t="s">
        <v>125</v>
      </c>
      <c r="J1805" t="s">
        <v>106</v>
      </c>
      <c r="K1805" t="s">
        <v>126</v>
      </c>
      <c r="L1805" t="s">
        <v>127</v>
      </c>
      <c r="M1805" t="s">
        <v>128</v>
      </c>
      <c r="O1805" t="s">
        <v>129</v>
      </c>
      <c r="P1805" t="s">
        <v>130</v>
      </c>
      <c r="R1805" t="s">
        <v>131</v>
      </c>
      <c r="S1805" t="s">
        <v>121</v>
      </c>
      <c r="T1805" t="s">
        <v>132</v>
      </c>
    </row>
    <row r="1806" spans="1:20" x14ac:dyDescent="0.35">
      <c r="B1806" t="s">
        <v>163</v>
      </c>
      <c r="D1806" t="s">
        <v>147</v>
      </c>
      <c r="F1806" t="s">
        <v>110</v>
      </c>
    </row>
    <row r="1807" spans="1:20" x14ac:dyDescent="0.35">
      <c r="A1807" t="s">
        <v>118</v>
      </c>
      <c r="B1807" t="s">
        <v>119</v>
      </c>
      <c r="C1807" t="s">
        <v>120</v>
      </c>
      <c r="D1807" t="s">
        <v>121</v>
      </c>
      <c r="E1807" t="s">
        <v>122</v>
      </c>
      <c r="F1807" t="s">
        <v>123</v>
      </c>
      <c r="G1807" t="s">
        <v>124</v>
      </c>
      <c r="H1807" t="s">
        <v>2</v>
      </c>
      <c r="I1807" t="s">
        <v>125</v>
      </c>
      <c r="J1807" t="s">
        <v>106</v>
      </c>
      <c r="K1807" t="s">
        <v>126</v>
      </c>
      <c r="L1807" t="s">
        <v>127</v>
      </c>
      <c r="M1807" t="s">
        <v>128</v>
      </c>
      <c r="O1807" t="s">
        <v>129</v>
      </c>
      <c r="P1807" t="s">
        <v>130</v>
      </c>
      <c r="R1807" t="s">
        <v>131</v>
      </c>
      <c r="S1807" t="s">
        <v>121</v>
      </c>
      <c r="T1807" t="s">
        <v>132</v>
      </c>
    </row>
    <row r="1808" spans="1:20" x14ac:dyDescent="0.35">
      <c r="B1808" t="s">
        <v>175</v>
      </c>
      <c r="D1808" t="s">
        <v>147</v>
      </c>
      <c r="F1808" t="s">
        <v>110</v>
      </c>
    </row>
    <row r="1812" spans="1:20" x14ac:dyDescent="0.35">
      <c r="A1812" t="s">
        <v>118</v>
      </c>
      <c r="B1812" t="s">
        <v>119</v>
      </c>
      <c r="C1812" t="s">
        <v>120</v>
      </c>
      <c r="D1812" t="s">
        <v>121</v>
      </c>
      <c r="E1812" t="s">
        <v>122</v>
      </c>
      <c r="F1812" t="s">
        <v>123</v>
      </c>
      <c r="G1812" t="s">
        <v>124</v>
      </c>
      <c r="H1812" t="s">
        <v>2</v>
      </c>
      <c r="I1812" t="s">
        <v>125</v>
      </c>
      <c r="J1812" t="s">
        <v>106</v>
      </c>
      <c r="K1812" t="s">
        <v>126</v>
      </c>
      <c r="L1812" t="s">
        <v>127</v>
      </c>
      <c r="M1812" t="s">
        <v>128</v>
      </c>
      <c r="O1812" t="s">
        <v>129</v>
      </c>
      <c r="P1812" t="s">
        <v>130</v>
      </c>
      <c r="R1812" t="s">
        <v>131</v>
      </c>
      <c r="S1812" t="s">
        <v>121</v>
      </c>
      <c r="T1812" t="s">
        <v>132</v>
      </c>
    </row>
    <row r="1813" spans="1:20" x14ac:dyDescent="0.35">
      <c r="B1813" t="s">
        <v>133</v>
      </c>
      <c r="D1813" t="s">
        <v>147</v>
      </c>
      <c r="F1813" t="s">
        <v>111</v>
      </c>
    </row>
    <row r="1814" spans="1:20" x14ac:dyDescent="0.35">
      <c r="A1814" t="s">
        <v>118</v>
      </c>
      <c r="B1814" t="s">
        <v>119</v>
      </c>
      <c r="C1814" t="s">
        <v>120</v>
      </c>
      <c r="D1814" t="s">
        <v>121</v>
      </c>
      <c r="E1814" t="s">
        <v>122</v>
      </c>
      <c r="F1814" t="s">
        <v>123</v>
      </c>
      <c r="G1814" t="s">
        <v>124</v>
      </c>
      <c r="H1814" t="s">
        <v>2</v>
      </c>
      <c r="I1814" t="s">
        <v>125</v>
      </c>
      <c r="J1814" t="s">
        <v>106</v>
      </c>
      <c r="K1814" t="s">
        <v>126</v>
      </c>
      <c r="L1814" t="s">
        <v>127</v>
      </c>
      <c r="M1814" t="s">
        <v>128</v>
      </c>
      <c r="O1814" t="s">
        <v>129</v>
      </c>
      <c r="P1814" t="s">
        <v>130</v>
      </c>
      <c r="R1814" t="s">
        <v>131</v>
      </c>
      <c r="S1814" t="s">
        <v>121</v>
      </c>
      <c r="T1814" t="s">
        <v>132</v>
      </c>
    </row>
    <row r="1815" spans="1:20" x14ac:dyDescent="0.35">
      <c r="B1815" t="s">
        <v>163</v>
      </c>
      <c r="D1815" t="s">
        <v>147</v>
      </c>
      <c r="F1815" t="s">
        <v>111</v>
      </c>
    </row>
    <row r="1816" spans="1:20" x14ac:dyDescent="0.35">
      <c r="A1816" t="s">
        <v>118</v>
      </c>
      <c r="B1816" t="s">
        <v>119</v>
      </c>
      <c r="C1816" t="s">
        <v>120</v>
      </c>
      <c r="D1816" t="s">
        <v>121</v>
      </c>
      <c r="E1816" t="s">
        <v>122</v>
      </c>
      <c r="F1816" t="s">
        <v>123</v>
      </c>
      <c r="G1816" t="s">
        <v>124</v>
      </c>
      <c r="H1816" t="s">
        <v>2</v>
      </c>
      <c r="I1816" t="s">
        <v>125</v>
      </c>
      <c r="J1816" t="s">
        <v>106</v>
      </c>
      <c r="K1816" t="s">
        <v>126</v>
      </c>
      <c r="L1816" t="s">
        <v>127</v>
      </c>
      <c r="M1816" t="s">
        <v>128</v>
      </c>
      <c r="O1816" t="s">
        <v>129</v>
      </c>
      <c r="P1816" t="s">
        <v>130</v>
      </c>
      <c r="R1816" t="s">
        <v>131</v>
      </c>
      <c r="S1816" t="s">
        <v>121</v>
      </c>
      <c r="T1816" t="s">
        <v>132</v>
      </c>
    </row>
    <row r="1817" spans="1:20" x14ac:dyDescent="0.35">
      <c r="B1817" t="s">
        <v>175</v>
      </c>
      <c r="D1817" t="s">
        <v>147</v>
      </c>
      <c r="F1817" t="s">
        <v>111</v>
      </c>
    </row>
  </sheetData>
  <sortState xmlns:xlrd2="http://schemas.microsoft.com/office/spreadsheetml/2017/richdata2" ref="D2:D22">
    <sortCondition ref="D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jukola_juoksijoittain</vt:lpstr>
      <vt:lpstr>jukola_joukkueittain</vt:lpstr>
      <vt:lpstr>jukola_osuuksittain</vt:lpstr>
      <vt:lpstr>suodatus</vt:lpstr>
    </vt:vector>
  </TitlesOfParts>
  <Manager/>
  <Company>HSL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Huotari Markku</dc:creator>
  <cp:keywords/>
  <dc:description/>
  <cp:lastModifiedBy>Markku Huotari</cp:lastModifiedBy>
  <cp:revision/>
  <dcterms:created xsi:type="dcterms:W3CDTF">2012-06-25T10:14:11Z</dcterms:created>
  <dcterms:modified xsi:type="dcterms:W3CDTF">2025-06-16T06:46:32Z</dcterms:modified>
  <cp:category/>
  <cp:contentStatus/>
</cp:coreProperties>
</file>